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3" i="3" l="1"/>
  <c r="AG21" i="3"/>
  <c r="O26" i="3"/>
  <c r="N26" i="3"/>
  <c r="M26" i="3"/>
  <c r="L26" i="3"/>
  <c r="K26" i="3"/>
  <c r="AS23" i="3"/>
  <c r="AQ23" i="3"/>
  <c r="AP23" i="3"/>
  <c r="AO23" i="3"/>
  <c r="AN23" i="3"/>
  <c r="AM23" i="3"/>
  <c r="AG23" i="3"/>
  <c r="AE23" i="3"/>
  <c r="I28" i="3" s="1"/>
  <c r="AD23" i="3"/>
  <c r="AC23" i="3"/>
  <c r="G28" i="3" s="1"/>
  <c r="AB23" i="3"/>
  <c r="AA23" i="3"/>
  <c r="E28" i="3" s="1"/>
  <c r="W23" i="3"/>
  <c r="V23" i="3" s="1"/>
  <c r="U23" i="3"/>
  <c r="T23" i="3"/>
  <c r="S23" i="3"/>
  <c r="R23" i="3"/>
  <c r="Q23" i="3"/>
  <c r="K23" i="3"/>
  <c r="I23" i="3"/>
  <c r="I27" i="3" s="1"/>
  <c r="I29" i="3" s="1"/>
  <c r="H23" i="3"/>
  <c r="G23" i="3"/>
  <c r="G27" i="3" s="1"/>
  <c r="G29" i="3" s="1"/>
  <c r="F23" i="3"/>
  <c r="F27" i="3" s="1"/>
  <c r="E23" i="3"/>
  <c r="E27" i="3" s="1"/>
  <c r="E29" i="3" s="1"/>
  <c r="K27" i="3" l="1"/>
  <c r="K29" i="3" s="1"/>
  <c r="J29" i="3" s="1"/>
  <c r="H27" i="3"/>
  <c r="N27" i="3" s="1"/>
  <c r="AR23" i="3"/>
  <c r="M27" i="3"/>
  <c r="J27" i="3"/>
  <c r="K28" i="3"/>
  <c r="J28" i="3" s="1"/>
  <c r="H28" i="3"/>
  <c r="F28" i="3"/>
  <c r="F29" i="3" s="1"/>
  <c r="L29" i="3" s="1"/>
  <c r="L27" i="3"/>
  <c r="O27" i="3"/>
  <c r="O29" i="3"/>
  <c r="O28" i="3"/>
  <c r="M28" i="3"/>
  <c r="AF23" i="3"/>
  <c r="AB26" i="1"/>
  <c r="AA26" i="1"/>
  <c r="Z26" i="1"/>
  <c r="Y26" i="1"/>
  <c r="X26" i="1"/>
  <c r="W26" i="1"/>
  <c r="H29" i="3" l="1"/>
  <c r="M29" i="3" s="1"/>
  <c r="L28" i="3"/>
  <c r="N28" i="3"/>
  <c r="N29" i="3" l="1"/>
</calcChain>
</file>

<file path=xl/sharedStrings.xml><?xml version="1.0" encoding="utf-8"?>
<sst xmlns="http://schemas.openxmlformats.org/spreadsheetml/2006/main" count="258" uniqueCount="92">
  <si>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</si>
  <si>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</si>
  <si>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</si>
  <si>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</si>
  <si>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</si>
  <si>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</si>
  <si>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</si>
  <si>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</si>
  <si>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</si>
  <si>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</si>
  <si>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</si>
  <si>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</si>
  <si>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</si>
  <si>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</si>
  <si>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</si>
  <si>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</si>
  <si>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</si>
  <si>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</si>
  <si>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</si>
  <si>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</si>
  <si>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</si>
  <si>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</si>
  <si>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</si>
  <si>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</si>
  <si>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</si>
  <si>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</si>
  <si>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</si>
  <si>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</si>
  <si>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</si>
  <si>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</si>
  <si>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</si>
  <si>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</si>
  <si>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</si>
  <si>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Riku Manninen</t>
  </si>
  <si>
    <t>4.</t>
  </si>
  <si>
    <t>IPV</t>
  </si>
  <si>
    <t>ykköspesis</t>
  </si>
  <si>
    <t>12.</t>
  </si>
  <si>
    <t>PuPe</t>
  </si>
  <si>
    <t>11.</t>
  </si>
  <si>
    <t>JuPa</t>
  </si>
  <si>
    <t>suomensarja</t>
  </si>
  <si>
    <t>13.</t>
  </si>
  <si>
    <t>10.</t>
  </si>
  <si>
    <t>2.</t>
  </si>
  <si>
    <t>JuNu</t>
  </si>
  <si>
    <t>7.</t>
  </si>
  <si>
    <t>8.</t>
  </si>
  <si>
    <t>PuPe*</t>
  </si>
  <si>
    <t>YK</t>
  </si>
  <si>
    <t>Seurat</t>
  </si>
  <si>
    <t>JuPa = Juvan Pallo  (1950),  kasvattajaseura</t>
  </si>
  <si>
    <t>IPV = Imatran Pallo-Veikot  (1955)</t>
  </si>
  <si>
    <t>PuPe = Puijon Pesäpallo  (1999)</t>
  </si>
  <si>
    <t>JuNu = Juvan Nuorisopesis  (2002)</t>
  </si>
  <si>
    <t>YK = Ylivieskan Kuula  (1909)</t>
  </si>
  <si>
    <t>1.</t>
  </si>
  <si>
    <t>Lippo Pesis</t>
  </si>
  <si>
    <t>Lippo Pesis = Oulun Lippo Pesis  (2010)</t>
  </si>
  <si>
    <t>SiiPe</t>
  </si>
  <si>
    <t>SiiPe = Siilinjärven Pesis  (1987)</t>
  </si>
  <si>
    <t>YKKÖSPESIS</t>
  </si>
  <si>
    <t>29.6.1981   Juva</t>
  </si>
  <si>
    <t>Lippo Pesis  2</t>
  </si>
  <si>
    <t>5.</t>
  </si>
  <si>
    <t>6.</t>
  </si>
  <si>
    <t>9.</t>
  </si>
  <si>
    <t>PuPe* = Puijon Pesis  (2009)</t>
  </si>
  <si>
    <t>3.</t>
  </si>
  <si>
    <t xml:space="preserve"> Arvo-ottelut</t>
  </si>
  <si>
    <t>Mitalit</t>
  </si>
  <si>
    <t>hSM</t>
  </si>
  <si>
    <t>Lyöty</t>
  </si>
  <si>
    <t>Tuotu</t>
  </si>
  <si>
    <t>maakuntasarja</t>
  </si>
  <si>
    <t>Jatkosarjat</t>
  </si>
  <si>
    <t>SUOMENSARJA</t>
  </si>
  <si>
    <t>L+T</t>
  </si>
  <si>
    <t>YHTEENSÄ</t>
  </si>
  <si>
    <t>KAIKKI OTTELUT</t>
  </si>
  <si>
    <t>ka/l+t</t>
  </si>
  <si>
    <t>ka/kl</t>
  </si>
  <si>
    <t xml:space="preserve"> Runkosarja TOP-10</t>
  </si>
  <si>
    <t>Runkosarja TOP-10</t>
  </si>
  <si>
    <t>JuPe</t>
  </si>
  <si>
    <t>JuPe = Juva Pesis  (2019)</t>
  </si>
  <si>
    <t>ENSIMMÄISET RUNKOSARJASSA</t>
  </si>
  <si>
    <t>13.05. 2008  KPL - PuPe  2-0  (4-2, 2-1)</t>
  </si>
  <si>
    <t xml:space="preserve">  26 v 10 kk 14 pv</t>
  </si>
  <si>
    <t>12.  ottelu</t>
  </si>
  <si>
    <t>22.07. 2008  PuPe - KoU  0-1  (2-2, 1-2)</t>
  </si>
  <si>
    <t xml:space="preserve">  27 v   0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</si>
</sst>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tabSelected="1" zoomScale="93" zoomScaleNormal="93" workbookViewId="0"/>
  </sheetViews>
  <sheetFormatPr defaultRowHeight="15" customHeight="1" x14ac:dyDescent="0.25"/>
  <cols>
    <col min="1" max="1" width="0.7109375" style="7" customWidth="1"/>
    <col min="2" max="2" width="6.7109375" style="72" customWidth="1"/>
    <col min="3" max="3" width="6.7109375" style="73" customWidth="1"/>
    <col min="4" max="4" width="14.570312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69.7109375" style="1" customWidth="1"/>
    <col min="37" max="16384" width="9.140625" style="7"/>
  </cols>
  <sheetData>
    <row r="1" spans="1:36" ht="17.25" customHeight="1" x14ac:dyDescent="0.25">
      <c r="A1" s="1"/>
      <c r="B1" s="2" t="s">
        <v>33</v>
      </c>
      <c r="C1" s="3"/>
      <c r="D1" s="4"/>
      <c r="E1" s="5" t="s">
        <v>62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8"/>
      <c r="W2" s="21" t="s">
        <v>16</v>
      </c>
      <c r="X2" s="13"/>
      <c r="Y2" s="13"/>
      <c r="Z2" s="13"/>
      <c r="AA2" s="13"/>
      <c r="AB2" s="13"/>
      <c r="AC2" s="78"/>
      <c r="AD2" s="21" t="s">
        <v>69</v>
      </c>
      <c r="AE2" s="13"/>
      <c r="AF2" s="13"/>
      <c r="AG2" s="19"/>
      <c r="AH2" s="13" t="s">
        <v>70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71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4">
        <v>2001</v>
      </c>
      <c r="C4" s="24" t="s">
        <v>42</v>
      </c>
      <c r="D4" s="25" t="s">
        <v>40</v>
      </c>
      <c r="E4" s="24"/>
      <c r="F4" s="26" t="s">
        <v>36</v>
      </c>
      <c r="G4" s="74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32"/>
      <c r="X4" s="32"/>
      <c r="Y4" s="32"/>
      <c r="Z4" s="32"/>
      <c r="AA4" s="32"/>
      <c r="AB4" s="65"/>
      <c r="AC4" s="29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34">
        <v>2002</v>
      </c>
      <c r="C5" s="34" t="s">
        <v>43</v>
      </c>
      <c r="D5" s="35" t="s">
        <v>40</v>
      </c>
      <c r="E5" s="34"/>
      <c r="F5" s="36" t="s">
        <v>41</v>
      </c>
      <c r="G5" s="37"/>
      <c r="H5" s="34"/>
      <c r="I5" s="34"/>
      <c r="J5" s="34"/>
      <c r="K5" s="34"/>
      <c r="L5" s="34"/>
      <c r="M5" s="34"/>
      <c r="N5" s="38"/>
      <c r="O5" s="23"/>
      <c r="P5" s="30"/>
      <c r="Q5" s="30"/>
      <c r="R5" s="30"/>
      <c r="S5" s="30"/>
      <c r="T5" s="30"/>
      <c r="U5" s="30"/>
      <c r="V5" s="23"/>
      <c r="W5" s="32"/>
      <c r="X5" s="32"/>
      <c r="Y5" s="32"/>
      <c r="Z5" s="32"/>
      <c r="AA5" s="32"/>
      <c r="AB5" s="65"/>
      <c r="AC5" s="23"/>
      <c r="AD5" s="30"/>
      <c r="AE5" s="40"/>
      <c r="AF5" s="40"/>
      <c r="AG5" s="30"/>
      <c r="AH5" s="30"/>
      <c r="AI5" s="30"/>
      <c r="AJ5" s="8"/>
    </row>
    <row r="6" spans="1:36" s="22" customFormat="1" ht="15" customHeight="1" x14ac:dyDescent="0.2">
      <c r="A6" s="8"/>
      <c r="B6" s="80">
        <v>2003</v>
      </c>
      <c r="C6" s="80" t="s">
        <v>68</v>
      </c>
      <c r="D6" s="81" t="s">
        <v>40</v>
      </c>
      <c r="E6" s="80"/>
      <c r="F6" s="82" t="s">
        <v>74</v>
      </c>
      <c r="G6" s="83"/>
      <c r="H6" s="80"/>
      <c r="I6" s="80"/>
      <c r="J6" s="80"/>
      <c r="K6" s="80"/>
      <c r="L6" s="80"/>
      <c r="M6" s="80"/>
      <c r="N6" s="84"/>
      <c r="O6" s="23"/>
      <c r="P6" s="30"/>
      <c r="Q6" s="30"/>
      <c r="R6" s="30"/>
      <c r="S6" s="30"/>
      <c r="T6" s="30"/>
      <c r="U6" s="30"/>
      <c r="V6" s="23"/>
      <c r="W6" s="32"/>
      <c r="X6" s="32"/>
      <c r="Y6" s="32"/>
      <c r="Z6" s="32"/>
      <c r="AA6" s="32"/>
      <c r="AB6" s="65"/>
      <c r="AC6" s="23"/>
      <c r="AD6" s="30"/>
      <c r="AE6" s="40"/>
      <c r="AF6" s="40"/>
      <c r="AG6" s="30"/>
      <c r="AH6" s="30"/>
      <c r="AI6" s="30"/>
      <c r="AJ6" s="8"/>
    </row>
    <row r="7" spans="1:36" s="22" customFormat="1" ht="15" customHeight="1" x14ac:dyDescent="0.25">
      <c r="A7" s="8"/>
      <c r="B7" s="80">
        <v>2004</v>
      </c>
      <c r="C7" s="80" t="s">
        <v>56</v>
      </c>
      <c r="D7" s="81" t="s">
        <v>40</v>
      </c>
      <c r="E7" s="80"/>
      <c r="F7" s="82" t="s">
        <v>74</v>
      </c>
      <c r="G7" s="83"/>
      <c r="H7" s="80"/>
      <c r="I7" s="80"/>
      <c r="J7" s="80"/>
      <c r="K7" s="80"/>
      <c r="L7" s="80"/>
      <c r="M7" s="80"/>
      <c r="N7" s="84"/>
      <c r="O7" s="29"/>
      <c r="P7" s="30"/>
      <c r="Q7" s="30"/>
      <c r="R7" s="30"/>
      <c r="S7" s="30"/>
      <c r="T7" s="30"/>
      <c r="U7" s="30"/>
      <c r="V7" s="29"/>
      <c r="W7" s="32"/>
      <c r="X7" s="32"/>
      <c r="Y7" s="32"/>
      <c r="Z7" s="32"/>
      <c r="AA7" s="32"/>
      <c r="AB7" s="65"/>
      <c r="AC7" s="29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4">
        <v>2005</v>
      </c>
      <c r="C8" s="34" t="s">
        <v>44</v>
      </c>
      <c r="D8" s="35" t="s">
        <v>40</v>
      </c>
      <c r="E8" s="34"/>
      <c r="F8" s="36" t="s">
        <v>41</v>
      </c>
      <c r="G8" s="37"/>
      <c r="H8" s="34"/>
      <c r="I8" s="34"/>
      <c r="J8" s="34"/>
      <c r="K8" s="34"/>
      <c r="L8" s="34"/>
      <c r="M8" s="34"/>
      <c r="N8" s="38"/>
      <c r="O8" s="29"/>
      <c r="P8" s="30"/>
      <c r="Q8" s="30"/>
      <c r="R8" s="30"/>
      <c r="S8" s="30"/>
      <c r="T8" s="30"/>
      <c r="U8" s="30"/>
      <c r="V8" s="29"/>
      <c r="W8" s="32"/>
      <c r="X8" s="32"/>
      <c r="Y8" s="32"/>
      <c r="Z8" s="32"/>
      <c r="AA8" s="32"/>
      <c r="AB8" s="65"/>
      <c r="AC8" s="29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4">
        <v>2006</v>
      </c>
      <c r="C9" s="34" t="s">
        <v>44</v>
      </c>
      <c r="D9" s="35" t="s">
        <v>40</v>
      </c>
      <c r="E9" s="34"/>
      <c r="F9" s="36" t="s">
        <v>41</v>
      </c>
      <c r="G9" s="37"/>
      <c r="H9" s="34"/>
      <c r="I9" s="34"/>
      <c r="J9" s="34"/>
      <c r="K9" s="34"/>
      <c r="L9" s="34"/>
      <c r="M9" s="34"/>
      <c r="N9" s="38"/>
      <c r="O9" s="29"/>
      <c r="P9" s="30"/>
      <c r="Q9" s="30"/>
      <c r="R9" s="31"/>
      <c r="S9" s="30"/>
      <c r="T9" s="30"/>
      <c r="U9" s="30"/>
      <c r="V9" s="29"/>
      <c r="W9" s="32"/>
      <c r="X9" s="32"/>
      <c r="Y9" s="32"/>
      <c r="Z9" s="32"/>
      <c r="AA9" s="32"/>
      <c r="AB9" s="65"/>
      <c r="AC9" s="29"/>
      <c r="AD9" s="30"/>
      <c r="AE9" s="40"/>
      <c r="AF9" s="79"/>
      <c r="AG9" s="31"/>
      <c r="AH9" s="33"/>
      <c r="AI9" s="30"/>
      <c r="AJ9" s="8"/>
    </row>
    <row r="10" spans="1:36" s="22" customFormat="1" ht="15" customHeight="1" x14ac:dyDescent="0.25">
      <c r="A10" s="8"/>
      <c r="B10" s="42">
        <v>2007</v>
      </c>
      <c r="C10" s="42" t="s">
        <v>34</v>
      </c>
      <c r="D10" s="43" t="s">
        <v>35</v>
      </c>
      <c r="E10" s="44"/>
      <c r="F10" s="44" t="s">
        <v>36</v>
      </c>
      <c r="G10" s="74"/>
      <c r="H10" s="45"/>
      <c r="I10" s="43"/>
      <c r="J10" s="43"/>
      <c r="K10" s="43"/>
      <c r="L10" s="43"/>
      <c r="M10" s="42"/>
      <c r="N10" s="42"/>
      <c r="O10" s="29"/>
      <c r="P10" s="30"/>
      <c r="Q10" s="30"/>
      <c r="R10" s="30"/>
      <c r="S10" s="30"/>
      <c r="T10" s="30"/>
      <c r="U10" s="30"/>
      <c r="V10" s="29"/>
      <c r="W10" s="32">
        <v>4</v>
      </c>
      <c r="X10" s="32">
        <v>0</v>
      </c>
      <c r="Y10" s="32">
        <v>0</v>
      </c>
      <c r="Z10" s="32">
        <v>1</v>
      </c>
      <c r="AA10" s="32">
        <v>13</v>
      </c>
      <c r="AB10" s="65">
        <v>0.65</v>
      </c>
      <c r="AC10" s="29"/>
      <c r="AD10" s="30"/>
      <c r="AE10" s="30"/>
      <c r="AF10" s="31"/>
      <c r="AG10" s="31"/>
      <c r="AH10" s="33"/>
      <c r="AI10" s="30"/>
      <c r="AJ10" s="8"/>
    </row>
    <row r="11" spans="1:36" s="22" customFormat="1" ht="15" customHeight="1" x14ac:dyDescent="0.25">
      <c r="A11" s="8"/>
      <c r="B11" s="30">
        <v>2008</v>
      </c>
      <c r="C11" s="30" t="s">
        <v>37</v>
      </c>
      <c r="D11" s="39" t="s">
        <v>38</v>
      </c>
      <c r="E11" s="30">
        <v>16</v>
      </c>
      <c r="F11" s="30">
        <v>0</v>
      </c>
      <c r="G11" s="31">
        <v>0</v>
      </c>
      <c r="H11" s="30">
        <v>5</v>
      </c>
      <c r="I11" s="30">
        <v>22</v>
      </c>
      <c r="J11" s="30">
        <v>10</v>
      </c>
      <c r="K11" s="30">
        <v>10</v>
      </c>
      <c r="L11" s="30">
        <v>2</v>
      </c>
      <c r="M11" s="30">
        <v>0</v>
      </c>
      <c r="N11" s="41">
        <v>0.43099999999999999</v>
      </c>
      <c r="O11" s="29"/>
      <c r="P11" s="30"/>
      <c r="Q11" s="30"/>
      <c r="R11" s="30"/>
      <c r="S11" s="30"/>
      <c r="T11" s="30"/>
      <c r="U11" s="30"/>
      <c r="V11" s="29"/>
      <c r="W11" s="32">
        <v>5</v>
      </c>
      <c r="X11" s="32">
        <v>0</v>
      </c>
      <c r="Y11" s="32">
        <v>0</v>
      </c>
      <c r="Z11" s="32">
        <v>0</v>
      </c>
      <c r="AA11" s="32">
        <v>8</v>
      </c>
      <c r="AB11" s="65">
        <v>0.36399999999999999</v>
      </c>
      <c r="AC11" s="29"/>
      <c r="AD11" s="30"/>
      <c r="AE11" s="40"/>
      <c r="AF11" s="79"/>
      <c r="AG11" s="31"/>
      <c r="AH11" s="33"/>
      <c r="AI11" s="30"/>
      <c r="AJ11" s="8"/>
    </row>
    <row r="12" spans="1:36" s="22" customFormat="1" ht="15" customHeight="1" x14ac:dyDescent="0.25">
      <c r="A12" s="8"/>
      <c r="B12" s="34">
        <v>2009</v>
      </c>
      <c r="C12" s="34" t="s">
        <v>46</v>
      </c>
      <c r="D12" s="35" t="s">
        <v>45</v>
      </c>
      <c r="E12" s="34"/>
      <c r="F12" s="36" t="s">
        <v>41</v>
      </c>
      <c r="G12" s="37"/>
      <c r="H12" s="34"/>
      <c r="I12" s="34"/>
      <c r="J12" s="34"/>
      <c r="K12" s="34"/>
      <c r="L12" s="34"/>
      <c r="M12" s="34"/>
      <c r="N12" s="38"/>
      <c r="O12" s="29"/>
      <c r="P12" s="30"/>
      <c r="Q12" s="30"/>
      <c r="R12" s="30"/>
      <c r="S12" s="30"/>
      <c r="T12" s="30"/>
      <c r="U12" s="30"/>
      <c r="V12" s="29"/>
      <c r="W12" s="32"/>
      <c r="X12" s="32"/>
      <c r="Y12" s="32"/>
      <c r="Z12" s="32"/>
      <c r="AA12" s="32"/>
      <c r="AB12" s="65"/>
      <c r="AC12" s="29"/>
      <c r="AD12" s="30"/>
      <c r="AE12" s="40"/>
      <c r="AF12" s="79"/>
      <c r="AG12" s="31"/>
      <c r="AH12" s="33"/>
      <c r="AI12" s="30"/>
      <c r="AJ12" s="8"/>
    </row>
    <row r="13" spans="1:36" s="22" customFormat="1" ht="15" customHeight="1" x14ac:dyDescent="0.25">
      <c r="A13" s="8"/>
      <c r="B13" s="30">
        <v>2009</v>
      </c>
      <c r="C13" s="30" t="s">
        <v>39</v>
      </c>
      <c r="D13" s="39" t="s">
        <v>38</v>
      </c>
      <c r="E13" s="30">
        <v>1</v>
      </c>
      <c r="F13" s="30">
        <v>0</v>
      </c>
      <c r="G13" s="31">
        <v>0</v>
      </c>
      <c r="H13" s="30">
        <v>0</v>
      </c>
      <c r="I13" s="30">
        <v>1</v>
      </c>
      <c r="J13" s="30">
        <v>0</v>
      </c>
      <c r="K13" s="30">
        <v>0</v>
      </c>
      <c r="L13" s="30">
        <v>1</v>
      </c>
      <c r="M13" s="30">
        <v>0</v>
      </c>
      <c r="N13" s="41">
        <v>0.5</v>
      </c>
      <c r="O13" s="29"/>
      <c r="P13" s="30"/>
      <c r="Q13" s="30"/>
      <c r="R13" s="30"/>
      <c r="S13" s="30"/>
      <c r="T13" s="30"/>
      <c r="U13" s="30"/>
      <c r="V13" s="29"/>
      <c r="W13" s="32"/>
      <c r="X13" s="32"/>
      <c r="Y13" s="32"/>
      <c r="Z13" s="32"/>
      <c r="AA13" s="32"/>
      <c r="AB13" s="65"/>
      <c r="AC13" s="29"/>
      <c r="AD13" s="30"/>
      <c r="AE13" s="40"/>
      <c r="AF13" s="79"/>
      <c r="AG13" s="31"/>
      <c r="AH13" s="33"/>
      <c r="AI13" s="30"/>
      <c r="AJ13" s="8"/>
    </row>
    <row r="14" spans="1:36" s="22" customFormat="1" ht="15" customHeight="1" x14ac:dyDescent="0.25">
      <c r="A14" s="8"/>
      <c r="B14" s="42">
        <v>2010</v>
      </c>
      <c r="C14" s="42" t="s">
        <v>47</v>
      </c>
      <c r="D14" s="43" t="s">
        <v>48</v>
      </c>
      <c r="E14" s="42"/>
      <c r="F14" s="44" t="s">
        <v>36</v>
      </c>
      <c r="G14" s="74"/>
      <c r="H14" s="45"/>
      <c r="I14" s="42"/>
      <c r="J14" s="42"/>
      <c r="K14" s="42"/>
      <c r="L14" s="42"/>
      <c r="M14" s="42"/>
      <c r="N14" s="28"/>
      <c r="O14" s="29"/>
      <c r="P14" s="30"/>
      <c r="Q14" s="30"/>
      <c r="R14" s="30"/>
      <c r="S14" s="30"/>
      <c r="T14" s="30"/>
      <c r="U14" s="30"/>
      <c r="V14" s="29"/>
      <c r="W14" s="32"/>
      <c r="X14" s="32"/>
      <c r="Y14" s="32"/>
      <c r="Z14" s="32"/>
      <c r="AA14" s="32"/>
      <c r="AB14" s="65"/>
      <c r="AC14" s="29"/>
      <c r="AD14" s="30"/>
      <c r="AE14" s="40"/>
      <c r="AF14" s="79"/>
      <c r="AG14" s="31"/>
      <c r="AH14" s="33"/>
      <c r="AI14" s="30"/>
      <c r="AJ14" s="8"/>
    </row>
    <row r="15" spans="1:36" s="22" customFormat="1" ht="15" customHeight="1" x14ac:dyDescent="0.25">
      <c r="A15" s="8"/>
      <c r="B15" s="42">
        <v>2011</v>
      </c>
      <c r="C15" s="42" t="s">
        <v>43</v>
      </c>
      <c r="D15" s="43" t="s">
        <v>49</v>
      </c>
      <c r="E15" s="42"/>
      <c r="F15" s="44" t="s">
        <v>36</v>
      </c>
      <c r="G15" s="74"/>
      <c r="H15" s="45"/>
      <c r="I15" s="42"/>
      <c r="J15" s="42"/>
      <c r="K15" s="42"/>
      <c r="L15" s="42"/>
      <c r="M15" s="42"/>
      <c r="N15" s="28"/>
      <c r="O15" s="29"/>
      <c r="P15" s="30"/>
      <c r="Q15" s="30"/>
      <c r="R15" s="30"/>
      <c r="S15" s="30"/>
      <c r="T15" s="30"/>
      <c r="U15" s="30"/>
      <c r="V15" s="29"/>
      <c r="W15" s="32"/>
      <c r="X15" s="32"/>
      <c r="Y15" s="32"/>
      <c r="Z15" s="32"/>
      <c r="AA15" s="32"/>
      <c r="AB15" s="65"/>
      <c r="AC15" s="29"/>
      <c r="AD15" s="30"/>
      <c r="AE15" s="40"/>
      <c r="AF15" s="79"/>
      <c r="AG15" s="31"/>
      <c r="AH15" s="33"/>
      <c r="AI15" s="30"/>
      <c r="AJ15" s="8"/>
    </row>
    <row r="16" spans="1:36" s="22" customFormat="1" ht="15" customHeight="1" x14ac:dyDescent="0.25">
      <c r="A16" s="8"/>
      <c r="B16" s="34">
        <v>2012</v>
      </c>
      <c r="C16" s="34" t="s">
        <v>44</v>
      </c>
      <c r="D16" s="35" t="s">
        <v>59</v>
      </c>
      <c r="E16" s="34"/>
      <c r="F16" s="36" t="s">
        <v>41</v>
      </c>
      <c r="G16" s="37"/>
      <c r="H16" s="34"/>
      <c r="I16" s="34"/>
      <c r="J16" s="34"/>
      <c r="K16" s="34"/>
      <c r="L16" s="34"/>
      <c r="M16" s="34"/>
      <c r="N16" s="38"/>
      <c r="O16" s="29"/>
      <c r="P16" s="30"/>
      <c r="Q16" s="30"/>
      <c r="R16" s="30"/>
      <c r="S16" s="30"/>
      <c r="T16" s="30"/>
      <c r="U16" s="30"/>
      <c r="V16" s="29"/>
      <c r="W16" s="32"/>
      <c r="X16" s="32"/>
      <c r="Y16" s="32"/>
      <c r="Z16" s="32"/>
      <c r="AA16" s="32"/>
      <c r="AB16" s="65"/>
      <c r="AC16" s="29"/>
      <c r="AD16" s="30"/>
      <c r="AE16" s="40"/>
      <c r="AF16" s="79"/>
      <c r="AG16" s="31"/>
      <c r="AH16" s="33"/>
      <c r="AI16" s="30"/>
      <c r="AJ16" s="8"/>
    </row>
    <row r="17" spans="1:36" s="22" customFormat="1" ht="15" customHeight="1" x14ac:dyDescent="0.25">
      <c r="A17" s="8"/>
      <c r="B17" s="42">
        <v>2012</v>
      </c>
      <c r="C17" s="42" t="s">
        <v>56</v>
      </c>
      <c r="D17" s="43" t="s">
        <v>57</v>
      </c>
      <c r="E17" s="44"/>
      <c r="F17" s="44" t="s">
        <v>36</v>
      </c>
      <c r="G17" s="74"/>
      <c r="H17" s="45"/>
      <c r="I17" s="42"/>
      <c r="J17" s="42"/>
      <c r="K17" s="42"/>
      <c r="L17" s="42"/>
      <c r="M17" s="42"/>
      <c r="N17" s="28"/>
      <c r="O17" s="29"/>
      <c r="P17" s="30"/>
      <c r="Q17" s="30"/>
      <c r="R17" s="30"/>
      <c r="S17" s="30"/>
      <c r="T17" s="30"/>
      <c r="U17" s="30"/>
      <c r="V17" s="29"/>
      <c r="W17" s="32">
        <v>3</v>
      </c>
      <c r="X17" s="32">
        <v>0</v>
      </c>
      <c r="Y17" s="32">
        <v>0</v>
      </c>
      <c r="Z17" s="32">
        <v>0</v>
      </c>
      <c r="AA17" s="32">
        <v>8</v>
      </c>
      <c r="AB17" s="65">
        <v>0.47099999999999997</v>
      </c>
      <c r="AC17" s="29"/>
      <c r="AD17" s="30"/>
      <c r="AE17" s="40"/>
      <c r="AF17" s="79"/>
      <c r="AG17" s="31"/>
      <c r="AH17" s="33"/>
      <c r="AI17" s="30"/>
      <c r="AJ17" s="8"/>
    </row>
    <row r="18" spans="1:36" s="22" customFormat="1" ht="15" customHeight="1" x14ac:dyDescent="0.25">
      <c r="A18" s="8"/>
      <c r="B18" s="34">
        <v>2013</v>
      </c>
      <c r="C18" s="34" t="s">
        <v>64</v>
      </c>
      <c r="D18" s="35" t="s">
        <v>63</v>
      </c>
      <c r="E18" s="34"/>
      <c r="F18" s="36" t="s">
        <v>41</v>
      </c>
      <c r="G18" s="37"/>
      <c r="H18" s="34"/>
      <c r="I18" s="34"/>
      <c r="J18" s="34"/>
      <c r="K18" s="34"/>
      <c r="L18" s="34"/>
      <c r="M18" s="34"/>
      <c r="N18" s="38"/>
      <c r="O18" s="29"/>
      <c r="P18" s="30"/>
      <c r="Q18" s="30"/>
      <c r="R18" s="30"/>
      <c r="S18" s="30"/>
      <c r="T18" s="30"/>
      <c r="U18" s="30"/>
      <c r="V18" s="29"/>
      <c r="W18" s="32"/>
      <c r="X18" s="32"/>
      <c r="Y18" s="32"/>
      <c r="Z18" s="32"/>
      <c r="AA18" s="32"/>
      <c r="AB18" s="65"/>
      <c r="AC18" s="29"/>
      <c r="AD18" s="30"/>
      <c r="AE18" s="30"/>
      <c r="AF18" s="31"/>
      <c r="AG18" s="31"/>
      <c r="AH18" s="33"/>
      <c r="AI18" s="30"/>
      <c r="AJ18" s="8"/>
    </row>
    <row r="19" spans="1:36" s="22" customFormat="1" ht="15" customHeight="1" x14ac:dyDescent="0.25">
      <c r="A19" s="1"/>
      <c r="B19" s="42">
        <v>2013</v>
      </c>
      <c r="C19" s="42" t="s">
        <v>44</v>
      </c>
      <c r="D19" s="43" t="s">
        <v>57</v>
      </c>
      <c r="E19" s="44"/>
      <c r="F19" s="44" t="s">
        <v>36</v>
      </c>
      <c r="G19" s="76"/>
      <c r="H19" s="45"/>
      <c r="I19" s="42"/>
      <c r="J19" s="42"/>
      <c r="K19" s="42"/>
      <c r="L19" s="42"/>
      <c r="M19" s="42"/>
      <c r="N19" s="28"/>
      <c r="O19" s="29"/>
      <c r="P19" s="30"/>
      <c r="Q19" s="30"/>
      <c r="R19" s="30"/>
      <c r="S19" s="30"/>
      <c r="T19" s="30"/>
      <c r="U19" s="30"/>
      <c r="V19" s="29"/>
      <c r="W19" s="32">
        <v>1</v>
      </c>
      <c r="X19" s="32">
        <v>0</v>
      </c>
      <c r="Y19" s="32">
        <v>0</v>
      </c>
      <c r="Z19" s="32">
        <v>0</v>
      </c>
      <c r="AA19" s="32">
        <v>0</v>
      </c>
      <c r="AB19" s="65">
        <v>0</v>
      </c>
      <c r="AC19" s="29"/>
      <c r="AD19" s="30"/>
      <c r="AE19" s="40"/>
      <c r="AF19" s="79"/>
      <c r="AG19" s="31"/>
      <c r="AH19" s="33"/>
      <c r="AI19" s="30"/>
      <c r="AJ19" s="8"/>
    </row>
    <row r="20" spans="1:36" ht="15" customHeight="1" x14ac:dyDescent="0.25">
      <c r="A20" s="8"/>
      <c r="B20" s="42">
        <v>2014</v>
      </c>
      <c r="C20" s="42" t="s">
        <v>65</v>
      </c>
      <c r="D20" s="43" t="s">
        <v>57</v>
      </c>
      <c r="E20" s="44"/>
      <c r="F20" s="44" t="s">
        <v>36</v>
      </c>
      <c r="G20" s="76"/>
      <c r="H20" s="45"/>
      <c r="I20" s="42"/>
      <c r="J20" s="42"/>
      <c r="K20" s="42"/>
      <c r="L20" s="42"/>
      <c r="M20" s="42"/>
      <c r="N20" s="28"/>
      <c r="P20" s="30"/>
      <c r="Q20" s="30"/>
      <c r="R20" s="31"/>
      <c r="S20" s="30"/>
      <c r="T20" s="30"/>
      <c r="U20" s="30"/>
      <c r="W20" s="32"/>
      <c r="X20" s="32"/>
      <c r="Y20" s="32"/>
      <c r="Z20" s="32"/>
      <c r="AA20" s="32"/>
      <c r="AB20" s="65"/>
      <c r="AD20" s="30"/>
      <c r="AE20" s="40"/>
      <c r="AF20" s="79"/>
      <c r="AG20" s="31"/>
      <c r="AH20" s="33"/>
      <c r="AI20" s="30"/>
      <c r="AJ20" s="8"/>
    </row>
    <row r="21" spans="1:36" s="22" customFormat="1" ht="15" customHeight="1" x14ac:dyDescent="0.25">
      <c r="A21" s="8"/>
      <c r="B21" s="42">
        <v>2015</v>
      </c>
      <c r="C21" s="42" t="s">
        <v>66</v>
      </c>
      <c r="D21" s="43" t="s">
        <v>59</v>
      </c>
      <c r="E21" s="44"/>
      <c r="F21" s="44" t="s">
        <v>36</v>
      </c>
      <c r="G21" s="76"/>
      <c r="H21" s="45"/>
      <c r="I21" s="42"/>
      <c r="J21" s="42"/>
      <c r="K21" s="42"/>
      <c r="L21" s="42"/>
      <c r="M21" s="42"/>
      <c r="N21" s="28"/>
      <c r="O21" s="29"/>
      <c r="P21" s="30"/>
      <c r="Q21" s="30"/>
      <c r="R21" s="31"/>
      <c r="S21" s="30"/>
      <c r="T21" s="30"/>
      <c r="U21" s="30"/>
      <c r="V21" s="29"/>
      <c r="W21" s="32"/>
      <c r="X21" s="32"/>
      <c r="Y21" s="32"/>
      <c r="Z21" s="32"/>
      <c r="AA21" s="32"/>
      <c r="AB21" s="65"/>
      <c r="AC21" s="29"/>
      <c r="AD21" s="30"/>
      <c r="AE21" s="40"/>
      <c r="AF21" s="79"/>
      <c r="AG21" s="31"/>
      <c r="AH21" s="33"/>
      <c r="AI21" s="30"/>
      <c r="AJ21" s="8"/>
    </row>
    <row r="22" spans="1:36" ht="15" customHeight="1" x14ac:dyDescent="0.25">
      <c r="A22" s="8"/>
      <c r="B22" s="42">
        <v>2016</v>
      </c>
      <c r="C22" s="42" t="s">
        <v>44</v>
      </c>
      <c r="D22" s="43" t="s">
        <v>59</v>
      </c>
      <c r="E22" s="44"/>
      <c r="F22" s="44" t="s">
        <v>36</v>
      </c>
      <c r="G22" s="76"/>
      <c r="H22" s="45"/>
      <c r="I22" s="42"/>
      <c r="J22" s="42"/>
      <c r="K22" s="42"/>
      <c r="L22" s="42"/>
      <c r="M22" s="42"/>
      <c r="N22" s="28"/>
      <c r="P22" s="30"/>
      <c r="Q22" s="30"/>
      <c r="R22" s="31"/>
      <c r="S22" s="30"/>
      <c r="T22" s="30"/>
      <c r="U22" s="30"/>
      <c r="W22" s="32">
        <v>3</v>
      </c>
      <c r="X22" s="32">
        <v>0</v>
      </c>
      <c r="Y22" s="32">
        <v>0</v>
      </c>
      <c r="Z22" s="32">
        <v>0</v>
      </c>
      <c r="AA22" s="32">
        <v>3</v>
      </c>
      <c r="AB22" s="65">
        <v>0.23100000000000001</v>
      </c>
      <c r="AD22" s="30"/>
      <c r="AE22" s="30"/>
      <c r="AF22" s="30"/>
      <c r="AG22" s="30"/>
      <c r="AH22" s="30"/>
      <c r="AI22" s="30"/>
      <c r="AJ22" s="8"/>
    </row>
    <row r="23" spans="1:36" ht="15" customHeight="1" x14ac:dyDescent="0.25">
      <c r="A23" s="8"/>
      <c r="B23" s="34">
        <v>2017</v>
      </c>
      <c r="C23" s="34" t="s">
        <v>68</v>
      </c>
      <c r="D23" s="35" t="s">
        <v>45</v>
      </c>
      <c r="E23" s="34"/>
      <c r="F23" s="36" t="s">
        <v>41</v>
      </c>
      <c r="G23" s="37"/>
      <c r="H23" s="34"/>
      <c r="I23" s="34"/>
      <c r="J23" s="34"/>
      <c r="K23" s="34"/>
      <c r="L23" s="34"/>
      <c r="M23" s="34"/>
      <c r="N23" s="38"/>
      <c r="P23" s="30"/>
      <c r="Q23" s="30"/>
      <c r="R23" s="31"/>
      <c r="S23" s="30"/>
      <c r="T23" s="30"/>
      <c r="U23" s="30"/>
      <c r="W23" s="32"/>
      <c r="X23" s="32"/>
      <c r="Y23" s="32"/>
      <c r="Z23" s="32"/>
      <c r="AA23" s="32"/>
      <c r="AB23" s="65"/>
      <c r="AD23" s="30"/>
      <c r="AE23" s="30"/>
      <c r="AF23" s="30"/>
      <c r="AG23" s="30"/>
      <c r="AH23" s="30"/>
      <c r="AI23" s="30"/>
      <c r="AJ23" s="8"/>
    </row>
    <row r="24" spans="1:36" ht="15" customHeight="1" x14ac:dyDescent="0.25">
      <c r="A24" s="8"/>
      <c r="B24" s="34">
        <v>2018</v>
      </c>
      <c r="C24" s="34" t="s">
        <v>34</v>
      </c>
      <c r="D24" s="35" t="s">
        <v>45</v>
      </c>
      <c r="E24" s="34"/>
      <c r="F24" s="36" t="s">
        <v>41</v>
      </c>
      <c r="G24" s="37"/>
      <c r="H24" s="34"/>
      <c r="I24" s="34"/>
      <c r="J24" s="34"/>
      <c r="K24" s="34"/>
      <c r="L24" s="34"/>
      <c r="M24" s="34"/>
      <c r="N24" s="38"/>
      <c r="P24" s="30"/>
      <c r="Q24" s="30"/>
      <c r="R24" s="31"/>
      <c r="S24" s="30"/>
      <c r="T24" s="30"/>
      <c r="U24" s="30"/>
      <c r="W24" s="32"/>
      <c r="X24" s="32"/>
      <c r="Y24" s="32"/>
      <c r="Z24" s="32"/>
      <c r="AA24" s="32"/>
      <c r="AB24" s="65"/>
      <c r="AD24" s="30"/>
      <c r="AE24" s="30"/>
      <c r="AF24" s="30"/>
      <c r="AG24" s="30"/>
      <c r="AH24" s="30"/>
      <c r="AI24" s="30"/>
      <c r="AJ24" s="8"/>
    </row>
    <row r="25" spans="1:36" ht="15" customHeight="1" x14ac:dyDescent="0.25">
      <c r="A25" s="8"/>
      <c r="B25" s="34">
        <v>2019</v>
      </c>
      <c r="C25" s="34" t="s">
        <v>65</v>
      </c>
      <c r="D25" s="35" t="s">
        <v>84</v>
      </c>
      <c r="E25" s="34"/>
      <c r="F25" s="36" t="s">
        <v>41</v>
      </c>
      <c r="G25" s="37"/>
      <c r="H25" s="34"/>
      <c r="I25" s="34"/>
      <c r="J25" s="34"/>
      <c r="K25" s="34"/>
      <c r="L25" s="34"/>
      <c r="M25" s="34"/>
      <c r="N25" s="38"/>
      <c r="P25" s="30"/>
      <c r="Q25" s="30"/>
      <c r="R25" s="31"/>
      <c r="S25" s="30"/>
      <c r="T25" s="30"/>
      <c r="U25" s="30"/>
      <c r="W25" s="32"/>
      <c r="X25" s="32"/>
      <c r="Y25" s="32"/>
      <c r="Z25" s="32"/>
      <c r="AA25" s="32"/>
      <c r="AB25" s="65"/>
      <c r="AD25" s="30"/>
      <c r="AE25" s="30"/>
      <c r="AF25" s="30"/>
      <c r="AG25" s="30"/>
      <c r="AH25" s="30"/>
      <c r="AI25" s="30"/>
      <c r="AJ25" s="8"/>
    </row>
    <row r="26" spans="1:36" ht="15" customHeight="1" x14ac:dyDescent="0.2">
      <c r="A26" s="8"/>
      <c r="B26" s="15" t="s">
        <v>7</v>
      </c>
      <c r="C26" s="16"/>
      <c r="D26" s="14"/>
      <c r="E26" s="17">
        <v>17</v>
      </c>
      <c r="F26" s="17">
        <v>0</v>
      </c>
      <c r="G26" s="17">
        <v>0</v>
      </c>
      <c r="H26" s="17">
        <v>5</v>
      </c>
      <c r="I26" s="17">
        <v>23</v>
      </c>
      <c r="J26" s="17">
        <v>10</v>
      </c>
      <c r="K26" s="17">
        <v>10</v>
      </c>
      <c r="L26" s="17">
        <v>3</v>
      </c>
      <c r="M26" s="17">
        <v>0</v>
      </c>
      <c r="N26" s="46">
        <v>0.4336016096579477</v>
      </c>
      <c r="O26" s="23"/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46">
        <v>0</v>
      </c>
      <c r="V26" s="23"/>
      <c r="W26" s="17">
        <f>PRODUCT(E32)</f>
        <v>16</v>
      </c>
      <c r="X26" s="17">
        <f t="shared" ref="X26:AA26" si="0">PRODUCT(F32)</f>
        <v>0</v>
      </c>
      <c r="Y26" s="17">
        <f t="shared" si="0"/>
        <v>0</v>
      </c>
      <c r="Z26" s="17">
        <f t="shared" si="0"/>
        <v>1</v>
      </c>
      <c r="AA26" s="17">
        <f t="shared" si="0"/>
        <v>32</v>
      </c>
      <c r="AB26" s="46">
        <f>PRODUCT(N32)</f>
        <v>0.41025641025641024</v>
      </c>
      <c r="AC26" s="23"/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8"/>
    </row>
    <row r="27" spans="1:36" ht="15" customHeight="1" x14ac:dyDescent="0.2">
      <c r="A27" s="8"/>
      <c r="B27" s="39" t="s">
        <v>2</v>
      </c>
      <c r="C27" s="33"/>
      <c r="D27" s="47">
        <v>18.333333333333336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50"/>
      <c r="AI27" s="48"/>
      <c r="AJ27" s="8"/>
    </row>
    <row r="28" spans="1:36" ht="10.5" customHeight="1" x14ac:dyDescent="0.25">
      <c r="A28" s="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P28" s="48"/>
      <c r="Q28" s="51"/>
      <c r="R28" s="48"/>
      <c r="S28" s="48"/>
      <c r="T28" s="48"/>
      <c r="U28" s="48"/>
      <c r="W28" s="48"/>
      <c r="X28" s="48"/>
      <c r="Y28" s="48"/>
      <c r="Z28" s="48"/>
      <c r="AA28" s="48"/>
      <c r="AB28" s="48"/>
      <c r="AD28" s="48"/>
      <c r="AE28" s="48"/>
      <c r="AF28" s="48"/>
      <c r="AG28" s="48"/>
      <c r="AH28" s="48"/>
      <c r="AI28" s="48"/>
      <c r="AJ28" s="8"/>
    </row>
    <row r="29" spans="1:36" ht="15" customHeight="1" x14ac:dyDescent="0.25">
      <c r="A29" s="8"/>
      <c r="B29" s="21" t="s">
        <v>25</v>
      </c>
      <c r="C29" s="52"/>
      <c r="D29" s="52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8"/>
      <c r="K29" s="17" t="s">
        <v>27</v>
      </c>
      <c r="L29" s="17" t="s">
        <v>28</v>
      </c>
      <c r="M29" s="17" t="s">
        <v>29</v>
      </c>
      <c r="N29" s="17" t="s">
        <v>22</v>
      </c>
      <c r="O29" s="23"/>
      <c r="P29" s="53" t="s">
        <v>86</v>
      </c>
      <c r="Q29" s="11"/>
      <c r="R29" s="11"/>
      <c r="S29" s="11"/>
      <c r="T29" s="54"/>
      <c r="U29" s="54"/>
      <c r="V29" s="54"/>
      <c r="W29" s="54"/>
      <c r="X29" s="54"/>
      <c r="Y29" s="54"/>
      <c r="Z29" s="54"/>
      <c r="AA29" s="11"/>
      <c r="AB29" s="11"/>
      <c r="AC29" s="54"/>
      <c r="AD29" s="11"/>
      <c r="AE29" s="11"/>
      <c r="AF29" s="11"/>
      <c r="AG29" s="11"/>
      <c r="AH29" s="11"/>
      <c r="AI29" s="55"/>
      <c r="AJ29" s="8"/>
    </row>
    <row r="30" spans="1:36" ht="15" customHeight="1" x14ac:dyDescent="0.2">
      <c r="A30" s="8"/>
      <c r="B30" s="53" t="s">
        <v>13</v>
      </c>
      <c r="C30" s="11"/>
      <c r="D30" s="55"/>
      <c r="E30" s="30">
        <v>17</v>
      </c>
      <c r="F30" s="30">
        <v>0</v>
      </c>
      <c r="G30" s="30">
        <v>0</v>
      </c>
      <c r="H30" s="30">
        <v>5</v>
      </c>
      <c r="I30" s="30">
        <v>23</v>
      </c>
      <c r="J30" s="48"/>
      <c r="K30" s="56">
        <v>0</v>
      </c>
      <c r="L30" s="56">
        <v>0.29411764705882354</v>
      </c>
      <c r="M30" s="56">
        <v>1.3529411764705883</v>
      </c>
      <c r="N30" s="57">
        <v>0.4336016096579477</v>
      </c>
      <c r="O30" s="23"/>
      <c r="P30" s="102" t="s">
        <v>9</v>
      </c>
      <c r="Q30" s="116"/>
      <c r="R30" s="103" t="s">
        <v>87</v>
      </c>
      <c r="S30" s="103"/>
      <c r="T30" s="103"/>
      <c r="U30" s="103"/>
      <c r="V30" s="103"/>
      <c r="W30" s="103"/>
      <c r="X30" s="103"/>
      <c r="Y30" s="103"/>
      <c r="Z30" s="103"/>
      <c r="AA30" s="117" t="s">
        <v>11</v>
      </c>
      <c r="AB30" s="103"/>
      <c r="AC30" s="103"/>
      <c r="AD30" s="118" t="s">
        <v>88</v>
      </c>
      <c r="AE30" s="103"/>
      <c r="AF30" s="103"/>
      <c r="AG30" s="103"/>
      <c r="AH30" s="117"/>
      <c r="AI30" s="104"/>
      <c r="AJ30" s="8"/>
    </row>
    <row r="31" spans="1:36" ht="15" customHeight="1" x14ac:dyDescent="0.2">
      <c r="A31" s="8"/>
      <c r="B31" s="58" t="s">
        <v>15</v>
      </c>
      <c r="C31" s="59"/>
      <c r="D31" s="60"/>
      <c r="E31" s="30"/>
      <c r="F31" s="30"/>
      <c r="G31" s="30"/>
      <c r="H31" s="30"/>
      <c r="I31" s="30"/>
      <c r="J31" s="48"/>
      <c r="K31" s="56"/>
      <c r="L31" s="56"/>
      <c r="M31" s="56"/>
      <c r="N31" s="57"/>
      <c r="O31" s="23"/>
      <c r="P31" s="119" t="s">
        <v>72</v>
      </c>
      <c r="Q31" s="120"/>
      <c r="R31" s="121"/>
      <c r="S31" s="121"/>
      <c r="T31" s="121"/>
      <c r="U31" s="121"/>
      <c r="V31" s="121"/>
      <c r="W31" s="121"/>
      <c r="X31" s="121"/>
      <c r="Y31" s="121"/>
      <c r="Z31" s="121"/>
      <c r="AA31" s="122"/>
      <c r="AB31" s="121"/>
      <c r="AC31" s="121"/>
      <c r="AD31" s="123"/>
      <c r="AE31" s="121"/>
      <c r="AF31" s="121"/>
      <c r="AG31" s="121"/>
      <c r="AH31" s="122"/>
      <c r="AI31" s="124"/>
      <c r="AJ31" s="8"/>
    </row>
    <row r="32" spans="1:36" ht="15" customHeight="1" x14ac:dyDescent="0.2">
      <c r="A32" s="8"/>
      <c r="B32" s="61" t="s">
        <v>16</v>
      </c>
      <c r="C32" s="62"/>
      <c r="D32" s="63"/>
      <c r="E32" s="32">
        <v>16</v>
      </c>
      <c r="F32" s="32">
        <v>0</v>
      </c>
      <c r="G32" s="32">
        <v>0</v>
      </c>
      <c r="H32" s="32">
        <v>1</v>
      </c>
      <c r="I32" s="32">
        <v>32</v>
      </c>
      <c r="J32" s="48"/>
      <c r="K32" s="64">
        <v>0</v>
      </c>
      <c r="L32" s="64">
        <v>6.25E-2</v>
      </c>
      <c r="M32" s="64">
        <v>2</v>
      </c>
      <c r="N32" s="65">
        <v>0.41025641025641024</v>
      </c>
      <c r="O32" s="23"/>
      <c r="P32" s="119" t="s">
        <v>73</v>
      </c>
      <c r="Q32" s="120"/>
      <c r="R32" s="121" t="s">
        <v>90</v>
      </c>
      <c r="S32" s="121"/>
      <c r="T32" s="121"/>
      <c r="U32" s="121"/>
      <c r="V32" s="121"/>
      <c r="W32" s="121"/>
      <c r="X32" s="121"/>
      <c r="Y32" s="121"/>
      <c r="Z32" s="121"/>
      <c r="AA32" s="122" t="s">
        <v>89</v>
      </c>
      <c r="AB32" s="121"/>
      <c r="AC32" s="121"/>
      <c r="AD32" s="125" t="s">
        <v>91</v>
      </c>
      <c r="AE32" s="121"/>
      <c r="AF32" s="121"/>
      <c r="AG32" s="121"/>
      <c r="AH32" s="122"/>
      <c r="AI32" s="124"/>
    </row>
    <row r="33" spans="1:35" ht="15" customHeight="1" x14ac:dyDescent="0.2">
      <c r="A33" s="8"/>
      <c r="B33" s="66" t="s">
        <v>26</v>
      </c>
      <c r="C33" s="67"/>
      <c r="D33" s="68"/>
      <c r="E33" s="17">
        <v>33</v>
      </c>
      <c r="F33" s="17">
        <v>0</v>
      </c>
      <c r="G33" s="17">
        <v>0</v>
      </c>
      <c r="H33" s="17">
        <v>6</v>
      </c>
      <c r="I33" s="17">
        <v>55</v>
      </c>
      <c r="J33" s="48"/>
      <c r="K33" s="69">
        <v>0</v>
      </c>
      <c r="L33" s="69">
        <v>0.18181818181818182</v>
      </c>
      <c r="M33" s="69">
        <v>1.6666666666666667</v>
      </c>
      <c r="N33" s="46">
        <v>0.41970609065155812</v>
      </c>
      <c r="O33" s="23"/>
      <c r="P33" s="126" t="s">
        <v>10</v>
      </c>
      <c r="Q33" s="127"/>
      <c r="R33" s="128"/>
      <c r="S33" s="128"/>
      <c r="T33" s="128"/>
      <c r="U33" s="128"/>
      <c r="V33" s="128"/>
      <c r="W33" s="128"/>
      <c r="X33" s="128"/>
      <c r="Y33" s="128"/>
      <c r="Z33" s="128"/>
      <c r="AA33" s="129"/>
      <c r="AB33" s="128"/>
      <c r="AC33" s="130"/>
      <c r="AD33" s="128"/>
      <c r="AE33" s="128"/>
      <c r="AF33" s="128"/>
      <c r="AG33" s="128"/>
      <c r="AH33" s="129"/>
      <c r="AI33" s="131"/>
    </row>
    <row r="34" spans="1:35" ht="11.2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48"/>
      <c r="K34" s="50"/>
      <c r="L34" s="50"/>
      <c r="M34" s="50"/>
      <c r="N34" s="49"/>
      <c r="O34" s="23"/>
      <c r="P34" s="48"/>
      <c r="Q34" s="51"/>
      <c r="R34" s="48"/>
      <c r="S34" s="48"/>
      <c r="T34" s="23"/>
      <c r="U34" s="23"/>
      <c r="V34" s="23"/>
      <c r="W34" s="23"/>
      <c r="X34" s="70"/>
      <c r="Y34" s="48"/>
      <c r="Z34" s="48"/>
      <c r="AA34" s="48"/>
      <c r="AB34" s="48"/>
      <c r="AC34" s="23"/>
      <c r="AD34" s="48"/>
      <c r="AE34" s="48"/>
      <c r="AF34" s="48"/>
      <c r="AG34" s="48"/>
      <c r="AH34" s="48"/>
      <c r="AI34" s="48"/>
    </row>
    <row r="35" spans="1:35" ht="15" customHeight="1" x14ac:dyDescent="0.25">
      <c r="A35" s="8"/>
      <c r="B35" s="51" t="s">
        <v>50</v>
      </c>
      <c r="C35" s="48"/>
      <c r="D35" s="48" t="s">
        <v>51</v>
      </c>
      <c r="E35" s="51"/>
      <c r="F35" s="51"/>
      <c r="G35" s="51"/>
      <c r="H35" s="51"/>
      <c r="I35" s="51"/>
      <c r="J35" s="48"/>
      <c r="K35" s="48" t="s">
        <v>53</v>
      </c>
      <c r="L35" s="51"/>
      <c r="M35" s="51"/>
      <c r="N35" s="49"/>
      <c r="O35" s="23"/>
      <c r="P35" s="48"/>
      <c r="Q35" s="51"/>
      <c r="R35" s="51" t="s">
        <v>67</v>
      </c>
      <c r="S35" s="23"/>
      <c r="T35" s="23"/>
      <c r="U35" s="70"/>
      <c r="V35" s="48"/>
      <c r="W35" s="48"/>
      <c r="X35" s="48"/>
      <c r="Y35" s="48" t="s">
        <v>60</v>
      </c>
      <c r="Z35" s="48"/>
      <c r="AA35" s="48"/>
      <c r="AB35" s="48"/>
      <c r="AC35" s="23"/>
      <c r="AD35" s="48"/>
      <c r="AE35" s="48"/>
      <c r="AF35" s="51" t="s">
        <v>85</v>
      </c>
      <c r="AG35" s="48"/>
      <c r="AH35" s="48"/>
      <c r="AI35" s="48"/>
    </row>
    <row r="36" spans="1:35" ht="15" customHeight="1" x14ac:dyDescent="0.25">
      <c r="A36" s="8"/>
      <c r="B36" s="51"/>
      <c r="C36" s="48"/>
      <c r="D36" s="51" t="s">
        <v>52</v>
      </c>
      <c r="E36" s="51"/>
      <c r="F36" s="51"/>
      <c r="G36" s="51"/>
      <c r="H36" s="51"/>
      <c r="I36" s="51"/>
      <c r="J36" s="48"/>
      <c r="K36" s="48" t="s">
        <v>54</v>
      </c>
      <c r="L36" s="51"/>
      <c r="M36" s="51"/>
      <c r="N36" s="49"/>
      <c r="O36" s="23"/>
      <c r="P36" s="48"/>
      <c r="Q36" s="51"/>
      <c r="R36" s="51" t="s">
        <v>55</v>
      </c>
      <c r="S36" s="23"/>
      <c r="T36" s="23"/>
      <c r="U36" s="70"/>
      <c r="V36" s="48"/>
      <c r="W36" s="48"/>
      <c r="X36" s="48"/>
      <c r="Y36" s="48" t="s">
        <v>58</v>
      </c>
      <c r="Z36" s="48"/>
      <c r="AA36" s="48"/>
      <c r="AB36" s="48"/>
      <c r="AC36" s="23"/>
      <c r="AD36" s="48"/>
      <c r="AE36" s="48"/>
      <c r="AF36" s="48"/>
      <c r="AG36" s="48"/>
      <c r="AH36" s="48"/>
      <c r="AI36" s="48"/>
    </row>
    <row r="37" spans="1:35" ht="15" customHeight="1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3"/>
      <c r="P37" s="48"/>
      <c r="Q37" s="51"/>
      <c r="R37" s="48"/>
      <c r="S37" s="48"/>
      <c r="T37" s="23"/>
      <c r="U37" s="23"/>
      <c r="V37" s="23"/>
      <c r="W37" s="23"/>
      <c r="X37" s="70"/>
      <c r="Y37" s="7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3"/>
      <c r="P38" s="48"/>
      <c r="Q38" s="51"/>
      <c r="R38" s="48"/>
      <c r="S38" s="48"/>
      <c r="T38" s="23"/>
      <c r="U38" s="23"/>
      <c r="V38" s="23"/>
      <c r="W38" s="23"/>
      <c r="X38" s="70"/>
      <c r="Y38" s="7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3"/>
      <c r="P39" s="48"/>
      <c r="Q39" s="51"/>
      <c r="R39" s="48"/>
      <c r="S39" s="48"/>
      <c r="T39" s="23"/>
      <c r="U39" s="23"/>
      <c r="V39" s="23"/>
      <c r="W39" s="23"/>
      <c r="X39" s="70"/>
      <c r="Y39" s="7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3"/>
      <c r="P40" s="48"/>
      <c r="Q40" s="51"/>
      <c r="R40" s="48"/>
      <c r="S40" s="48"/>
      <c r="T40" s="23"/>
      <c r="U40" s="23"/>
      <c r="V40" s="23"/>
      <c r="W40" s="23"/>
      <c r="X40" s="70"/>
      <c r="Y40" s="7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3"/>
      <c r="P41" s="48"/>
      <c r="Q41" s="51"/>
      <c r="R41" s="48"/>
      <c r="S41" s="48"/>
      <c r="T41" s="23"/>
      <c r="U41" s="23"/>
      <c r="V41" s="23"/>
      <c r="W41" s="23"/>
      <c r="X41" s="70"/>
      <c r="Y41" s="7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3"/>
      <c r="P42" s="48"/>
      <c r="Q42" s="51"/>
      <c r="R42" s="48"/>
      <c r="S42" s="48"/>
      <c r="T42" s="23"/>
      <c r="U42" s="23"/>
      <c r="V42" s="23"/>
      <c r="W42" s="23"/>
      <c r="X42" s="70"/>
      <c r="Y42" s="7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3"/>
      <c r="P43" s="48"/>
      <c r="Q43" s="51"/>
      <c r="R43" s="48"/>
      <c r="S43" s="48"/>
      <c r="T43" s="23"/>
      <c r="U43" s="23"/>
      <c r="V43" s="23"/>
      <c r="W43" s="23"/>
      <c r="X43" s="70"/>
      <c r="Y43" s="7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3"/>
      <c r="P44" s="48"/>
      <c r="Q44" s="51"/>
      <c r="R44" s="48"/>
      <c r="S44" s="48"/>
      <c r="T44" s="23"/>
      <c r="U44" s="23"/>
      <c r="V44" s="23"/>
      <c r="W44" s="23"/>
      <c r="X44" s="70"/>
      <c r="Y44" s="7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3"/>
      <c r="P45" s="48"/>
      <c r="Q45" s="51"/>
      <c r="R45" s="48"/>
      <c r="S45" s="48"/>
      <c r="T45" s="23"/>
      <c r="U45" s="23"/>
      <c r="V45" s="23"/>
      <c r="W45" s="23"/>
      <c r="X45" s="70"/>
      <c r="Y45" s="7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3"/>
      <c r="P46" s="48"/>
      <c r="Q46" s="51"/>
      <c r="R46" s="48"/>
      <c r="S46" s="48"/>
      <c r="T46" s="23"/>
      <c r="U46" s="23"/>
      <c r="V46" s="23"/>
      <c r="W46" s="23"/>
      <c r="X46" s="70"/>
      <c r="Y46" s="7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3"/>
      <c r="P47" s="48"/>
      <c r="Q47" s="51"/>
      <c r="R47" s="48"/>
      <c r="S47" s="48"/>
      <c r="T47" s="23"/>
      <c r="U47" s="23"/>
      <c r="V47" s="23"/>
      <c r="W47" s="23"/>
      <c r="X47" s="70"/>
      <c r="Y47" s="7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3"/>
      <c r="P48" s="48"/>
      <c r="Q48" s="51"/>
      <c r="R48" s="48"/>
      <c r="S48" s="48"/>
      <c r="T48" s="23"/>
      <c r="U48" s="23"/>
      <c r="V48" s="23"/>
      <c r="W48" s="23"/>
      <c r="X48" s="70"/>
      <c r="Y48" s="7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3"/>
      <c r="P49" s="48"/>
      <c r="Q49" s="51"/>
      <c r="R49" s="48"/>
      <c r="S49" s="48"/>
      <c r="T49" s="23"/>
      <c r="U49" s="23"/>
      <c r="V49" s="23"/>
      <c r="W49" s="23"/>
      <c r="X49" s="70"/>
      <c r="Y49" s="7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3"/>
      <c r="P50" s="48"/>
      <c r="Q50" s="51"/>
      <c r="R50" s="48"/>
      <c r="S50" s="48"/>
      <c r="T50" s="23"/>
      <c r="U50" s="23"/>
      <c r="V50" s="23"/>
      <c r="W50" s="23"/>
      <c r="X50" s="70"/>
      <c r="Y50" s="7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3"/>
      <c r="P51" s="48"/>
      <c r="Q51" s="51"/>
      <c r="R51" s="48"/>
      <c r="S51" s="48"/>
      <c r="T51" s="23"/>
      <c r="U51" s="23"/>
      <c r="V51" s="23"/>
      <c r="W51" s="23"/>
      <c r="X51" s="70"/>
      <c r="Y51" s="7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3"/>
      <c r="P52" s="48"/>
      <c r="Q52" s="51"/>
      <c r="R52" s="48"/>
      <c r="S52" s="48"/>
      <c r="T52" s="23"/>
      <c r="U52" s="23"/>
      <c r="V52" s="23"/>
      <c r="W52" s="23"/>
      <c r="X52" s="70"/>
      <c r="Y52" s="7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3"/>
      <c r="P53" s="48"/>
      <c r="Q53" s="51"/>
      <c r="R53" s="48"/>
      <c r="S53" s="48"/>
      <c r="T53" s="23"/>
      <c r="U53" s="23"/>
      <c r="V53" s="23"/>
      <c r="W53" s="23"/>
      <c r="X53" s="70"/>
      <c r="Y53" s="7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3"/>
      <c r="P54" s="48"/>
      <c r="Q54" s="51"/>
      <c r="R54" s="48"/>
      <c r="S54" s="48"/>
      <c r="T54" s="23"/>
      <c r="U54" s="23"/>
      <c r="V54" s="23"/>
      <c r="W54" s="23"/>
      <c r="X54" s="70"/>
      <c r="Y54" s="7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3"/>
      <c r="P55" s="48"/>
      <c r="Q55" s="51"/>
      <c r="R55" s="48"/>
      <c r="S55" s="48"/>
      <c r="T55" s="23"/>
      <c r="U55" s="23"/>
      <c r="V55" s="23"/>
      <c r="W55" s="23"/>
      <c r="X55" s="70"/>
      <c r="Y55" s="7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3"/>
      <c r="P56" s="48"/>
      <c r="Q56" s="51"/>
      <c r="R56" s="48"/>
      <c r="S56" s="48"/>
      <c r="T56" s="23"/>
      <c r="U56" s="23"/>
      <c r="V56" s="23"/>
      <c r="W56" s="23"/>
      <c r="X56" s="70"/>
      <c r="Y56" s="7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3"/>
      <c r="P57" s="48"/>
      <c r="Q57" s="51"/>
      <c r="R57" s="48"/>
      <c r="S57" s="48"/>
      <c r="T57" s="23"/>
      <c r="U57" s="23"/>
      <c r="V57" s="23"/>
      <c r="W57" s="23"/>
      <c r="X57" s="70"/>
      <c r="Y57" s="7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3"/>
      <c r="P58" s="48"/>
      <c r="Q58" s="51"/>
      <c r="R58" s="48"/>
      <c r="S58" s="48"/>
      <c r="T58" s="23"/>
      <c r="U58" s="23"/>
      <c r="V58" s="23"/>
      <c r="W58" s="23"/>
      <c r="X58" s="70"/>
      <c r="Y58" s="7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3"/>
      <c r="P59" s="48"/>
      <c r="Q59" s="51"/>
      <c r="R59" s="48"/>
      <c r="S59" s="48"/>
      <c r="T59" s="23"/>
      <c r="U59" s="23"/>
      <c r="V59" s="23"/>
      <c r="W59" s="23"/>
      <c r="X59" s="70"/>
      <c r="Y59" s="7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3"/>
      <c r="P60" s="48"/>
      <c r="Q60" s="51"/>
      <c r="R60" s="48"/>
      <c r="S60" s="48"/>
      <c r="T60" s="23"/>
      <c r="U60" s="23"/>
      <c r="V60" s="23"/>
      <c r="W60" s="23"/>
      <c r="X60" s="70"/>
      <c r="Y60" s="7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3"/>
      <c r="P61" s="48"/>
      <c r="Q61" s="51"/>
      <c r="R61" s="48"/>
      <c r="S61" s="48"/>
      <c r="T61" s="23"/>
      <c r="U61" s="23"/>
      <c r="V61" s="23"/>
      <c r="W61" s="23"/>
      <c r="X61" s="70"/>
      <c r="Y61" s="7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3"/>
      <c r="P62" s="48"/>
      <c r="Q62" s="51"/>
      <c r="R62" s="48"/>
      <c r="S62" s="48"/>
      <c r="T62" s="23"/>
      <c r="U62" s="23"/>
      <c r="V62" s="23"/>
      <c r="W62" s="23"/>
      <c r="X62" s="70"/>
      <c r="Y62" s="7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3"/>
      <c r="P63" s="48"/>
      <c r="Q63" s="51"/>
      <c r="R63" s="48"/>
      <c r="S63" s="48"/>
      <c r="T63" s="23"/>
      <c r="U63" s="23"/>
      <c r="V63" s="23"/>
      <c r="W63" s="23"/>
      <c r="X63" s="70"/>
      <c r="Y63" s="7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3"/>
      <c r="P64" s="48"/>
      <c r="Q64" s="51"/>
      <c r="R64" s="48"/>
      <c r="S64" s="48"/>
      <c r="T64" s="23"/>
      <c r="U64" s="23"/>
      <c r="V64" s="23"/>
      <c r="W64" s="23"/>
      <c r="X64" s="70"/>
      <c r="Y64" s="7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3"/>
      <c r="P65" s="48"/>
      <c r="Q65" s="51"/>
      <c r="R65" s="48"/>
      <c r="S65" s="48"/>
      <c r="T65" s="23"/>
      <c r="U65" s="23"/>
      <c r="V65" s="23"/>
      <c r="W65" s="23"/>
      <c r="X65" s="70"/>
      <c r="Y65" s="7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3"/>
      <c r="P66" s="48"/>
      <c r="Q66" s="51"/>
      <c r="R66" s="48"/>
      <c r="S66" s="48"/>
      <c r="T66" s="23"/>
      <c r="U66" s="23"/>
      <c r="V66" s="23"/>
      <c r="W66" s="23"/>
      <c r="X66" s="70"/>
      <c r="Y66" s="7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3"/>
      <c r="P67" s="48"/>
      <c r="Q67" s="51"/>
      <c r="R67" s="48"/>
      <c r="S67" s="48"/>
      <c r="T67" s="23"/>
      <c r="U67" s="23"/>
      <c r="V67" s="23"/>
      <c r="W67" s="23"/>
      <c r="X67" s="70"/>
      <c r="Y67" s="7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3"/>
      <c r="P68" s="48"/>
      <c r="Q68" s="51"/>
      <c r="R68" s="48"/>
      <c r="S68" s="48"/>
      <c r="T68" s="23"/>
      <c r="U68" s="23"/>
      <c r="V68" s="23"/>
      <c r="W68" s="23"/>
      <c r="X68" s="70"/>
      <c r="Y68" s="7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3"/>
      <c r="P69" s="48"/>
      <c r="Q69" s="51"/>
      <c r="R69" s="48"/>
      <c r="S69" s="48"/>
      <c r="T69" s="23"/>
      <c r="U69" s="23"/>
      <c r="V69" s="23"/>
      <c r="W69" s="23"/>
      <c r="X69" s="70"/>
      <c r="Y69" s="7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3"/>
      <c r="P70" s="48"/>
      <c r="Q70" s="51"/>
      <c r="R70" s="48"/>
      <c r="S70" s="48"/>
      <c r="T70" s="23"/>
      <c r="U70" s="23"/>
      <c r="V70" s="23"/>
      <c r="W70" s="23"/>
      <c r="X70" s="70"/>
      <c r="Y70" s="7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3"/>
      <c r="P71" s="48"/>
      <c r="Q71" s="51"/>
      <c r="R71" s="48"/>
      <c r="S71" s="48"/>
      <c r="T71" s="23"/>
      <c r="U71" s="23"/>
      <c r="V71" s="23"/>
      <c r="W71" s="23"/>
      <c r="X71" s="70"/>
      <c r="Y71" s="7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3"/>
      <c r="P72" s="48"/>
      <c r="Q72" s="51"/>
      <c r="R72" s="48"/>
      <c r="S72" s="48"/>
      <c r="T72" s="23"/>
      <c r="U72" s="23"/>
      <c r="V72" s="23"/>
      <c r="W72" s="23"/>
      <c r="X72" s="70"/>
      <c r="Y72" s="7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3"/>
      <c r="P73" s="48"/>
      <c r="Q73" s="51"/>
      <c r="R73" s="48"/>
      <c r="S73" s="48"/>
      <c r="T73" s="23"/>
      <c r="U73" s="23"/>
      <c r="V73" s="23"/>
      <c r="W73" s="23"/>
      <c r="X73" s="70"/>
      <c r="Y73" s="7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3"/>
      <c r="P74" s="48"/>
      <c r="Q74" s="51"/>
      <c r="R74" s="48"/>
      <c r="S74" s="48"/>
      <c r="T74" s="23"/>
      <c r="U74" s="23"/>
      <c r="V74" s="23"/>
      <c r="W74" s="23"/>
      <c r="X74" s="70"/>
      <c r="Y74" s="7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3"/>
      <c r="P75" s="48"/>
      <c r="Q75" s="51"/>
      <c r="R75" s="48"/>
      <c r="S75" s="48"/>
      <c r="T75" s="23"/>
      <c r="U75" s="23"/>
      <c r="V75" s="23"/>
      <c r="W75" s="23"/>
      <c r="X75" s="70"/>
      <c r="Y75" s="7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3"/>
      <c r="P76" s="48"/>
      <c r="Q76" s="51"/>
      <c r="R76" s="48"/>
      <c r="S76" s="48"/>
      <c r="T76" s="23"/>
      <c r="U76" s="23"/>
      <c r="V76" s="23"/>
      <c r="W76" s="23"/>
      <c r="X76" s="70"/>
      <c r="Y76" s="7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3"/>
      <c r="P77" s="48"/>
      <c r="Q77" s="51"/>
      <c r="R77" s="48"/>
      <c r="S77" s="48"/>
      <c r="T77" s="23"/>
      <c r="U77" s="23"/>
      <c r="V77" s="23"/>
      <c r="W77" s="23"/>
      <c r="X77" s="70"/>
      <c r="Y77" s="7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3"/>
      <c r="P78" s="48"/>
      <c r="Q78" s="51"/>
      <c r="R78" s="48"/>
      <c r="S78" s="48"/>
      <c r="T78" s="23"/>
      <c r="U78" s="23"/>
      <c r="V78" s="23"/>
      <c r="W78" s="23"/>
      <c r="X78" s="70"/>
      <c r="Y78" s="7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3"/>
      <c r="P79" s="48"/>
      <c r="Q79" s="51"/>
      <c r="R79" s="48"/>
      <c r="S79" s="48"/>
      <c r="T79" s="23"/>
      <c r="U79" s="23"/>
      <c r="V79" s="23"/>
      <c r="W79" s="23"/>
      <c r="X79" s="70"/>
      <c r="Y79" s="7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3"/>
      <c r="P80" s="48"/>
      <c r="Q80" s="51"/>
      <c r="R80" s="48"/>
      <c r="S80" s="48"/>
      <c r="T80" s="23"/>
      <c r="U80" s="23"/>
      <c r="V80" s="23"/>
      <c r="W80" s="23"/>
      <c r="X80" s="70"/>
      <c r="Y80" s="7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3"/>
      <c r="P81" s="48"/>
      <c r="Q81" s="51"/>
      <c r="R81" s="48"/>
      <c r="S81" s="48"/>
      <c r="T81" s="23"/>
      <c r="U81" s="23"/>
      <c r="V81" s="23"/>
      <c r="W81" s="23"/>
      <c r="X81" s="70"/>
      <c r="Y81" s="7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3"/>
      <c r="P82" s="48"/>
      <c r="Q82" s="51"/>
      <c r="R82" s="48"/>
      <c r="S82" s="48"/>
      <c r="T82" s="23"/>
      <c r="U82" s="23"/>
      <c r="V82" s="23"/>
      <c r="W82" s="23"/>
      <c r="X82" s="70"/>
      <c r="Y82" s="7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3"/>
      <c r="P83" s="48"/>
      <c r="Q83" s="51"/>
      <c r="R83" s="48"/>
      <c r="S83" s="48"/>
      <c r="T83" s="23"/>
      <c r="U83" s="23"/>
      <c r="V83" s="23"/>
      <c r="W83" s="23"/>
      <c r="X83" s="70"/>
      <c r="Y83" s="7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3"/>
      <c r="P84" s="48"/>
      <c r="Q84" s="51"/>
      <c r="R84" s="48"/>
      <c r="S84" s="48"/>
      <c r="T84" s="23"/>
      <c r="U84" s="23"/>
      <c r="V84" s="23"/>
      <c r="W84" s="23"/>
      <c r="X84" s="70"/>
      <c r="Y84" s="7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3"/>
      <c r="P85" s="48"/>
      <c r="Q85" s="51"/>
      <c r="R85" s="48"/>
      <c r="S85" s="48"/>
      <c r="T85" s="23"/>
      <c r="U85" s="23"/>
      <c r="V85" s="23"/>
      <c r="W85" s="23"/>
      <c r="X85" s="70"/>
      <c r="Y85" s="7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3"/>
      <c r="P86" s="48"/>
      <c r="Q86" s="51"/>
      <c r="R86" s="48"/>
      <c r="S86" s="48"/>
      <c r="T86" s="23"/>
      <c r="U86" s="23"/>
      <c r="V86" s="23"/>
      <c r="W86" s="23"/>
      <c r="X86" s="70"/>
      <c r="Y86" s="7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3"/>
      <c r="P87" s="48"/>
      <c r="Q87" s="51"/>
      <c r="R87" s="48"/>
      <c r="S87" s="48"/>
      <c r="T87" s="23"/>
      <c r="U87" s="23"/>
      <c r="V87" s="23"/>
      <c r="W87" s="23"/>
      <c r="X87" s="70"/>
      <c r="Y87" s="7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3"/>
      <c r="P88" s="48"/>
      <c r="Q88" s="51"/>
      <c r="R88" s="48"/>
      <c r="S88" s="48"/>
      <c r="T88" s="23"/>
      <c r="U88" s="23"/>
      <c r="V88" s="23"/>
      <c r="W88" s="23"/>
      <c r="X88" s="70"/>
      <c r="Y88" s="7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3"/>
      <c r="P89" s="48"/>
      <c r="Q89" s="51"/>
      <c r="R89" s="48"/>
      <c r="S89" s="48"/>
      <c r="T89" s="23"/>
      <c r="U89" s="23"/>
      <c r="V89" s="23"/>
      <c r="W89" s="23"/>
      <c r="X89" s="70"/>
      <c r="Y89" s="7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3"/>
      <c r="P90" s="48"/>
      <c r="Q90" s="51"/>
      <c r="R90" s="48"/>
      <c r="S90" s="48"/>
      <c r="T90" s="23"/>
      <c r="U90" s="23"/>
      <c r="V90" s="23"/>
      <c r="W90" s="23"/>
      <c r="X90" s="70"/>
      <c r="Y90" s="7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3"/>
      <c r="P91" s="48"/>
      <c r="Q91" s="51"/>
      <c r="R91" s="48"/>
      <c r="S91" s="48"/>
      <c r="T91" s="23"/>
      <c r="U91" s="23"/>
      <c r="V91" s="23"/>
      <c r="W91" s="23"/>
      <c r="X91" s="70"/>
      <c r="Y91" s="7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3"/>
      <c r="P92" s="48"/>
      <c r="Q92" s="51"/>
      <c r="R92" s="48"/>
      <c r="S92" s="48"/>
      <c r="T92" s="23"/>
      <c r="U92" s="23"/>
      <c r="V92" s="23"/>
      <c r="W92" s="23"/>
      <c r="X92" s="70"/>
      <c r="Y92" s="7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3"/>
      <c r="P93" s="48"/>
      <c r="Q93" s="51"/>
      <c r="R93" s="48"/>
      <c r="S93" s="48"/>
      <c r="T93" s="23"/>
      <c r="U93" s="23"/>
      <c r="V93" s="23"/>
      <c r="W93" s="23"/>
      <c r="X93" s="70"/>
      <c r="Y93" s="7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3"/>
      <c r="P94" s="48"/>
      <c r="Q94" s="51"/>
      <c r="R94" s="48"/>
      <c r="S94" s="48"/>
      <c r="T94" s="23"/>
      <c r="U94" s="23"/>
      <c r="V94" s="23"/>
      <c r="W94" s="23"/>
      <c r="X94" s="70"/>
      <c r="Y94" s="7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3"/>
      <c r="P95" s="48"/>
      <c r="Q95" s="51"/>
      <c r="R95" s="48"/>
      <c r="S95" s="48"/>
      <c r="T95" s="23"/>
      <c r="U95" s="23"/>
      <c r="V95" s="23"/>
      <c r="W95" s="23"/>
      <c r="X95" s="70"/>
      <c r="Y95" s="7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3"/>
      <c r="P96" s="48"/>
      <c r="Q96" s="51"/>
      <c r="R96" s="48"/>
      <c r="S96" s="48"/>
      <c r="T96" s="23"/>
      <c r="U96" s="23"/>
      <c r="V96" s="23"/>
      <c r="W96" s="23"/>
      <c r="X96" s="70"/>
      <c r="Y96" s="7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3"/>
      <c r="P97" s="48"/>
      <c r="Q97" s="51"/>
      <c r="R97" s="48"/>
      <c r="S97" s="48"/>
      <c r="T97" s="23"/>
      <c r="U97" s="23"/>
      <c r="V97" s="23"/>
      <c r="W97" s="23"/>
      <c r="X97" s="70"/>
      <c r="Y97" s="7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3"/>
      <c r="P98" s="48"/>
      <c r="Q98" s="51"/>
      <c r="R98" s="48"/>
      <c r="S98" s="48"/>
      <c r="T98" s="23"/>
      <c r="U98" s="23"/>
      <c r="V98" s="23"/>
      <c r="W98" s="23"/>
      <c r="X98" s="70"/>
      <c r="Y98" s="7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3"/>
      <c r="P99" s="48"/>
      <c r="Q99" s="51"/>
      <c r="R99" s="48"/>
      <c r="S99" s="48"/>
      <c r="T99" s="23"/>
      <c r="U99" s="23"/>
      <c r="V99" s="23"/>
      <c r="W99" s="23"/>
      <c r="X99" s="70"/>
      <c r="Y99" s="7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3"/>
      <c r="P100" s="48"/>
      <c r="Q100" s="51"/>
      <c r="R100" s="48"/>
      <c r="S100" s="48"/>
      <c r="T100" s="23"/>
      <c r="U100" s="23"/>
      <c r="V100" s="23"/>
      <c r="W100" s="23"/>
      <c r="X100" s="70"/>
      <c r="Y100" s="7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3"/>
      <c r="P101" s="48"/>
      <c r="Q101" s="51"/>
      <c r="R101" s="48"/>
      <c r="S101" s="48"/>
      <c r="T101" s="23"/>
      <c r="U101" s="23"/>
      <c r="V101" s="23"/>
      <c r="W101" s="23"/>
      <c r="X101" s="70"/>
      <c r="Y101" s="7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3"/>
      <c r="P102" s="48"/>
      <c r="Q102" s="51"/>
      <c r="R102" s="48"/>
      <c r="S102" s="48"/>
      <c r="T102" s="23"/>
      <c r="U102" s="23"/>
      <c r="V102" s="23"/>
      <c r="W102" s="23"/>
      <c r="X102" s="70"/>
      <c r="Y102" s="7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3"/>
      <c r="P103" s="48"/>
      <c r="Q103" s="51"/>
      <c r="R103" s="48"/>
      <c r="S103" s="48"/>
      <c r="T103" s="23"/>
      <c r="U103" s="23"/>
      <c r="V103" s="23"/>
      <c r="W103" s="23"/>
      <c r="X103" s="70"/>
      <c r="Y103" s="7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3"/>
      <c r="P104" s="48"/>
      <c r="Q104" s="51"/>
      <c r="R104" s="48"/>
      <c r="S104" s="48"/>
      <c r="T104" s="23"/>
      <c r="U104" s="23"/>
      <c r="V104" s="23"/>
      <c r="W104" s="23"/>
      <c r="X104" s="70"/>
      <c r="Y104" s="7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3"/>
      <c r="P105" s="48"/>
      <c r="Q105" s="51"/>
      <c r="R105" s="48"/>
      <c r="S105" s="48"/>
      <c r="T105" s="23"/>
      <c r="U105" s="23"/>
      <c r="V105" s="23"/>
      <c r="W105" s="23"/>
      <c r="X105" s="70"/>
      <c r="Y105" s="7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3"/>
      <c r="P106" s="48"/>
      <c r="Q106" s="51"/>
      <c r="R106" s="48"/>
      <c r="S106" s="48"/>
      <c r="T106" s="23"/>
      <c r="U106" s="23"/>
      <c r="V106" s="23"/>
      <c r="W106" s="23"/>
      <c r="X106" s="70"/>
      <c r="Y106" s="7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3"/>
      <c r="P107" s="48"/>
      <c r="Q107" s="51"/>
      <c r="R107" s="48"/>
      <c r="S107" s="48"/>
      <c r="T107" s="23"/>
      <c r="U107" s="23"/>
      <c r="V107" s="23"/>
      <c r="W107" s="23"/>
      <c r="X107" s="70"/>
      <c r="Y107" s="7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3"/>
      <c r="P108" s="48"/>
      <c r="Q108" s="51"/>
      <c r="R108" s="48"/>
      <c r="S108" s="48"/>
      <c r="T108" s="23"/>
      <c r="U108" s="23"/>
      <c r="V108" s="23"/>
      <c r="W108" s="23"/>
      <c r="X108" s="70"/>
      <c r="Y108" s="7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3"/>
      <c r="P109" s="48"/>
      <c r="Q109" s="51"/>
      <c r="R109" s="48"/>
      <c r="S109" s="48"/>
      <c r="T109" s="23"/>
      <c r="U109" s="23"/>
      <c r="V109" s="23"/>
      <c r="W109" s="23"/>
      <c r="X109" s="70"/>
      <c r="Y109" s="7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3"/>
      <c r="P110" s="48"/>
      <c r="Q110" s="51"/>
      <c r="R110" s="48"/>
      <c r="S110" s="48"/>
      <c r="T110" s="23"/>
      <c r="U110" s="23"/>
      <c r="V110" s="23"/>
      <c r="W110" s="23"/>
      <c r="X110" s="70"/>
      <c r="Y110" s="7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3"/>
      <c r="P111" s="48"/>
      <c r="Q111" s="51"/>
      <c r="R111" s="48"/>
      <c r="S111" s="48"/>
      <c r="T111" s="23"/>
      <c r="U111" s="23"/>
      <c r="V111" s="23"/>
      <c r="W111" s="23"/>
      <c r="X111" s="70"/>
      <c r="Y111" s="7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3"/>
      <c r="P112" s="48"/>
      <c r="Q112" s="51"/>
      <c r="R112" s="48"/>
      <c r="S112" s="48"/>
      <c r="T112" s="23"/>
      <c r="U112" s="23"/>
      <c r="V112" s="23"/>
      <c r="W112" s="23"/>
      <c r="X112" s="70"/>
      <c r="Y112" s="7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3"/>
      <c r="P113" s="48"/>
      <c r="Q113" s="51"/>
      <c r="R113" s="48"/>
      <c r="S113" s="48"/>
      <c r="T113" s="23"/>
      <c r="U113" s="23"/>
      <c r="V113" s="23"/>
      <c r="W113" s="23"/>
      <c r="X113" s="70"/>
      <c r="Y113" s="7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3"/>
      <c r="P114" s="48"/>
      <c r="Q114" s="51"/>
      <c r="R114" s="48"/>
      <c r="S114" s="48"/>
      <c r="T114" s="23"/>
      <c r="U114" s="23"/>
      <c r="V114" s="23"/>
      <c r="W114" s="23"/>
      <c r="X114" s="70"/>
      <c r="Y114" s="7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3"/>
      <c r="P115" s="48"/>
      <c r="Q115" s="51"/>
      <c r="R115" s="48"/>
      <c r="S115" s="48"/>
      <c r="T115" s="23"/>
      <c r="U115" s="23"/>
      <c r="V115" s="23"/>
      <c r="W115" s="23"/>
      <c r="X115" s="70"/>
      <c r="Y115" s="7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3"/>
      <c r="P116" s="48"/>
      <c r="Q116" s="51"/>
      <c r="R116" s="48"/>
      <c r="S116" s="48"/>
      <c r="T116" s="23"/>
      <c r="U116" s="23"/>
      <c r="V116" s="23"/>
      <c r="W116" s="23"/>
      <c r="X116" s="70"/>
      <c r="Y116" s="7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3"/>
      <c r="P117" s="48"/>
      <c r="Q117" s="51"/>
      <c r="R117" s="48"/>
      <c r="S117" s="48"/>
      <c r="T117" s="23"/>
      <c r="U117" s="23"/>
      <c r="V117" s="23"/>
      <c r="W117" s="23"/>
      <c r="X117" s="70"/>
      <c r="Y117" s="7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3"/>
      <c r="P118" s="48"/>
      <c r="Q118" s="51"/>
      <c r="R118" s="48"/>
      <c r="S118" s="48"/>
      <c r="T118" s="23"/>
      <c r="U118" s="23"/>
      <c r="V118" s="23"/>
      <c r="W118" s="23"/>
      <c r="X118" s="70"/>
      <c r="Y118" s="7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3"/>
      <c r="P119" s="48"/>
      <c r="Q119" s="51"/>
      <c r="R119" s="48"/>
      <c r="S119" s="48"/>
      <c r="T119" s="23"/>
      <c r="U119" s="23"/>
      <c r="V119" s="23"/>
      <c r="W119" s="23"/>
      <c r="X119" s="70"/>
      <c r="Y119" s="7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3"/>
      <c r="P120" s="48"/>
      <c r="Q120" s="51"/>
      <c r="R120" s="48"/>
      <c r="S120" s="48"/>
      <c r="T120" s="23"/>
      <c r="U120" s="23"/>
      <c r="V120" s="23"/>
      <c r="W120" s="23"/>
      <c r="X120" s="70"/>
      <c r="Y120" s="7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3"/>
      <c r="P121" s="48"/>
      <c r="Q121" s="51"/>
      <c r="R121" s="48"/>
      <c r="S121" s="48"/>
      <c r="T121" s="23"/>
      <c r="U121" s="23"/>
      <c r="V121" s="23"/>
      <c r="W121" s="23"/>
      <c r="X121" s="70"/>
      <c r="Y121" s="7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3"/>
      <c r="P122" s="48"/>
      <c r="Q122" s="51"/>
      <c r="R122" s="48"/>
      <c r="S122" s="48"/>
      <c r="T122" s="23"/>
      <c r="U122" s="23"/>
      <c r="V122" s="23"/>
      <c r="W122" s="23"/>
      <c r="X122" s="70"/>
      <c r="Y122" s="7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3"/>
      <c r="P123" s="48"/>
      <c r="Q123" s="51"/>
      <c r="R123" s="48"/>
      <c r="S123" s="48"/>
      <c r="T123" s="23"/>
      <c r="U123" s="23"/>
      <c r="V123" s="23"/>
      <c r="W123" s="23"/>
      <c r="X123" s="70"/>
      <c r="Y123" s="7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3"/>
      <c r="P124" s="48"/>
      <c r="Q124" s="51"/>
      <c r="R124" s="48"/>
      <c r="S124" s="48"/>
      <c r="T124" s="23"/>
      <c r="U124" s="23"/>
      <c r="V124" s="23"/>
      <c r="W124" s="23"/>
      <c r="X124" s="70"/>
      <c r="Y124" s="7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3"/>
      <c r="P125" s="48"/>
      <c r="Q125" s="51"/>
      <c r="R125" s="48"/>
      <c r="S125" s="48"/>
      <c r="T125" s="23"/>
      <c r="U125" s="23"/>
      <c r="V125" s="23"/>
      <c r="W125" s="23"/>
      <c r="X125" s="70"/>
      <c r="Y125" s="7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48"/>
      <c r="Q126" s="51"/>
      <c r="R126" s="48"/>
      <c r="S126" s="48"/>
      <c r="T126" s="23"/>
      <c r="U126" s="23"/>
      <c r="V126" s="23"/>
      <c r="W126" s="23"/>
      <c r="X126" s="70"/>
      <c r="Y126" s="7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48"/>
      <c r="Q127" s="51"/>
      <c r="R127" s="48"/>
      <c r="S127" s="48"/>
      <c r="T127" s="23"/>
      <c r="U127" s="23"/>
      <c r="V127" s="23"/>
      <c r="W127" s="23"/>
      <c r="X127" s="70"/>
      <c r="Y127" s="7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48"/>
      <c r="Q128" s="51"/>
      <c r="R128" s="48"/>
      <c r="S128" s="48"/>
      <c r="T128" s="23"/>
      <c r="U128" s="23"/>
      <c r="V128" s="23"/>
      <c r="W128" s="23"/>
      <c r="X128" s="70"/>
      <c r="Y128" s="7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48"/>
      <c r="Q129" s="51"/>
      <c r="R129" s="48"/>
      <c r="S129" s="48"/>
      <c r="T129" s="23"/>
      <c r="U129" s="23"/>
      <c r="V129" s="23"/>
      <c r="W129" s="23"/>
      <c r="X129" s="70"/>
      <c r="Y129" s="7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48"/>
      <c r="Q130" s="51"/>
      <c r="R130" s="48"/>
      <c r="S130" s="48"/>
      <c r="T130" s="23"/>
      <c r="U130" s="23"/>
      <c r="V130" s="23"/>
      <c r="W130" s="23"/>
      <c r="X130" s="70"/>
      <c r="Y130" s="7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48"/>
      <c r="Q131" s="51"/>
      <c r="R131" s="48"/>
      <c r="S131" s="48"/>
      <c r="T131" s="23"/>
      <c r="U131" s="23"/>
      <c r="V131" s="23"/>
      <c r="W131" s="23"/>
      <c r="X131" s="70"/>
      <c r="Y131" s="7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48"/>
      <c r="Q132" s="51"/>
      <c r="R132" s="48"/>
      <c r="S132" s="48"/>
      <c r="T132" s="23"/>
      <c r="U132" s="23"/>
      <c r="V132" s="23"/>
      <c r="W132" s="23"/>
      <c r="X132" s="70"/>
      <c r="Y132" s="7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48"/>
      <c r="Q133" s="51"/>
      <c r="R133" s="48"/>
      <c r="S133" s="48"/>
      <c r="T133" s="23"/>
      <c r="U133" s="23"/>
      <c r="V133" s="23"/>
      <c r="W133" s="23"/>
      <c r="X133" s="70"/>
      <c r="Y133" s="7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48"/>
      <c r="Q134" s="51"/>
      <c r="R134" s="48"/>
      <c r="S134" s="48"/>
      <c r="T134" s="23"/>
      <c r="U134" s="23"/>
      <c r="V134" s="23"/>
      <c r="W134" s="23"/>
      <c r="X134" s="70"/>
      <c r="Y134" s="7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48"/>
      <c r="Q135" s="51"/>
      <c r="R135" s="48"/>
      <c r="S135" s="48"/>
      <c r="T135" s="23"/>
      <c r="U135" s="23"/>
      <c r="V135" s="23"/>
      <c r="W135" s="23"/>
      <c r="X135" s="70"/>
      <c r="Y135" s="7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48"/>
      <c r="Q136" s="51"/>
      <c r="R136" s="48"/>
      <c r="S136" s="48"/>
      <c r="T136" s="23"/>
      <c r="U136" s="23"/>
      <c r="V136" s="23"/>
      <c r="W136" s="23"/>
      <c r="X136" s="70"/>
      <c r="Y136" s="7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48"/>
      <c r="Q137" s="51"/>
      <c r="R137" s="48"/>
      <c r="S137" s="48"/>
      <c r="T137" s="23"/>
      <c r="U137" s="23"/>
      <c r="V137" s="23"/>
      <c r="W137" s="23"/>
      <c r="X137" s="70"/>
      <c r="Y137" s="7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48"/>
      <c r="Q138" s="51"/>
      <c r="R138" s="48"/>
      <c r="S138" s="48"/>
      <c r="T138" s="23"/>
      <c r="U138" s="23"/>
      <c r="V138" s="23"/>
      <c r="W138" s="23"/>
      <c r="X138" s="70"/>
      <c r="Y138" s="7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48"/>
      <c r="Q139" s="51"/>
      <c r="R139" s="48"/>
      <c r="S139" s="48"/>
      <c r="T139" s="23"/>
      <c r="U139" s="23"/>
      <c r="V139" s="23"/>
      <c r="W139" s="23"/>
      <c r="X139" s="70"/>
      <c r="Y139" s="7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48"/>
      <c r="Q140" s="51"/>
      <c r="R140" s="48"/>
      <c r="S140" s="48"/>
      <c r="T140" s="23"/>
      <c r="U140" s="23"/>
      <c r="V140" s="23"/>
      <c r="W140" s="23"/>
      <c r="X140" s="70"/>
      <c r="Y140" s="7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48"/>
      <c r="Q141" s="51"/>
      <c r="R141" s="48"/>
      <c r="S141" s="48"/>
      <c r="T141" s="23"/>
      <c r="U141" s="23"/>
      <c r="V141" s="23"/>
      <c r="W141" s="23"/>
      <c r="X141" s="70"/>
      <c r="Y141" s="7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48"/>
      <c r="Q142" s="51"/>
      <c r="R142" s="48"/>
      <c r="S142" s="48"/>
      <c r="T142" s="23"/>
      <c r="U142" s="23"/>
      <c r="V142" s="23"/>
      <c r="W142" s="23"/>
      <c r="X142" s="70"/>
      <c r="Y142" s="7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48"/>
      <c r="Q143" s="51"/>
      <c r="R143" s="48"/>
      <c r="S143" s="48"/>
      <c r="T143" s="23"/>
      <c r="U143" s="23"/>
      <c r="V143" s="23"/>
      <c r="W143" s="23"/>
      <c r="X143" s="70"/>
      <c r="Y143" s="7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48"/>
      <c r="Q144" s="51"/>
      <c r="R144" s="48"/>
      <c r="S144" s="48"/>
      <c r="T144" s="23"/>
      <c r="U144" s="23"/>
      <c r="V144" s="23"/>
      <c r="W144" s="23"/>
      <c r="X144" s="70"/>
      <c r="Y144" s="7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48"/>
      <c r="Q145" s="51"/>
      <c r="R145" s="48"/>
      <c r="S145" s="48"/>
      <c r="T145" s="23"/>
      <c r="U145" s="23"/>
      <c r="V145" s="23"/>
      <c r="W145" s="23"/>
      <c r="X145" s="70"/>
      <c r="Y145" s="7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48"/>
      <c r="Q146" s="51"/>
      <c r="R146" s="48"/>
      <c r="S146" s="48"/>
      <c r="T146" s="23"/>
      <c r="U146" s="23"/>
      <c r="V146" s="23"/>
      <c r="W146" s="23"/>
      <c r="X146" s="70"/>
      <c r="Y146" s="7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48"/>
      <c r="Q147" s="51"/>
      <c r="R147" s="48"/>
      <c r="S147" s="48"/>
      <c r="T147" s="23"/>
      <c r="U147" s="23"/>
      <c r="V147" s="23"/>
      <c r="W147" s="23"/>
      <c r="X147" s="70"/>
      <c r="Y147" s="7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48"/>
      <c r="Q148" s="51"/>
      <c r="R148" s="48"/>
      <c r="S148" s="48"/>
      <c r="T148" s="23"/>
      <c r="U148" s="23"/>
      <c r="V148" s="23"/>
      <c r="W148" s="23"/>
      <c r="X148" s="70"/>
      <c r="Y148" s="7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48"/>
      <c r="Q149" s="51"/>
      <c r="R149" s="48"/>
      <c r="S149" s="48"/>
      <c r="T149" s="23"/>
      <c r="U149" s="23"/>
      <c r="V149" s="23"/>
      <c r="W149" s="23"/>
      <c r="X149" s="70"/>
      <c r="Y149" s="7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48"/>
      <c r="Q150" s="51"/>
      <c r="R150" s="48"/>
      <c r="S150" s="48"/>
      <c r="T150" s="23"/>
      <c r="U150" s="23"/>
      <c r="V150" s="23"/>
      <c r="W150" s="23"/>
      <c r="X150" s="70"/>
      <c r="Y150" s="7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48"/>
      <c r="Q151" s="51"/>
      <c r="R151" s="48"/>
      <c r="S151" s="48"/>
      <c r="T151" s="23"/>
      <c r="U151" s="23"/>
      <c r="V151" s="23"/>
      <c r="W151" s="23"/>
      <c r="X151" s="70"/>
      <c r="Y151" s="7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48"/>
      <c r="Q152" s="51"/>
      <c r="R152" s="48"/>
      <c r="S152" s="48"/>
      <c r="T152" s="23"/>
      <c r="U152" s="23"/>
      <c r="V152" s="23"/>
      <c r="W152" s="23"/>
      <c r="X152" s="70"/>
      <c r="Y152" s="7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48"/>
      <c r="Q153" s="51"/>
      <c r="R153" s="48"/>
      <c r="S153" s="48"/>
      <c r="T153" s="23"/>
      <c r="U153" s="23"/>
      <c r="V153" s="23"/>
      <c r="W153" s="23"/>
      <c r="X153" s="70"/>
      <c r="Y153" s="7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48"/>
      <c r="Q154" s="51"/>
      <c r="R154" s="48"/>
      <c r="S154" s="48"/>
      <c r="T154" s="23"/>
      <c r="U154" s="23"/>
      <c r="V154" s="23"/>
      <c r="W154" s="23"/>
      <c r="X154" s="70"/>
      <c r="Y154" s="7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5">
      <c r="A155" s="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48"/>
      <c r="Q155" s="51"/>
      <c r="R155" s="48"/>
      <c r="S155" s="48"/>
      <c r="T155" s="23"/>
      <c r="U155" s="23"/>
      <c r="V155" s="23"/>
      <c r="W155" s="23"/>
      <c r="X155" s="70"/>
      <c r="Y155" s="7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6" ht="15" customHeight="1" x14ac:dyDescent="0.25">
      <c r="A156" s="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48"/>
      <c r="Q156" s="51"/>
      <c r="R156" s="48"/>
      <c r="S156" s="48"/>
      <c r="T156" s="23"/>
      <c r="U156" s="23"/>
      <c r="V156" s="23"/>
      <c r="W156" s="23"/>
      <c r="X156" s="70"/>
      <c r="Y156" s="7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6" ht="15" customHeight="1" x14ac:dyDescent="0.25">
      <c r="A157" s="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48"/>
      <c r="Q157" s="51"/>
      <c r="R157" s="48"/>
      <c r="S157" s="48"/>
      <c r="T157" s="23"/>
      <c r="U157" s="23"/>
      <c r="V157" s="23"/>
      <c r="W157" s="23"/>
      <c r="X157" s="70"/>
      <c r="Y157" s="7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6" ht="15" customHeight="1" x14ac:dyDescent="0.25">
      <c r="A158" s="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48"/>
      <c r="Q158" s="51"/>
      <c r="R158" s="48"/>
      <c r="S158" s="48"/>
      <c r="T158" s="23"/>
      <c r="U158" s="23"/>
      <c r="V158" s="23"/>
      <c r="W158" s="23"/>
      <c r="X158" s="70"/>
      <c r="Y158" s="7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</sheetData>
  <sortState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140625" customWidth="1"/>
    <col min="3" max="3" width="5.85546875" customWidth="1"/>
    <col min="4" max="4" width="11.85546875" customWidth="1"/>
    <col min="5" max="9" width="5.42578125" customWidth="1"/>
    <col min="10" max="10" width="8.42578125" customWidth="1"/>
    <col min="11" max="11" width="0.7109375" customWidth="1"/>
    <col min="12" max="15" width="5.57031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5703125" customWidth="1"/>
    <col min="26" max="26" width="14" customWidth="1"/>
    <col min="27" max="31" width="5.42578125" customWidth="1"/>
    <col min="32" max="32" width="8.42578125" customWidth="1"/>
    <col min="33" max="33" width="0.7109375" customWidth="1"/>
    <col min="34" max="37" width="5.28515625" style="29" customWidth="1"/>
    <col min="38" max="38" width="0.7109375" style="2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62</v>
      </c>
      <c r="F1" s="85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5" t="s">
        <v>61</v>
      </c>
      <c r="C2" s="76"/>
      <c r="D2" s="77"/>
      <c r="E2" s="12" t="s">
        <v>13</v>
      </c>
      <c r="F2" s="13"/>
      <c r="G2" s="13"/>
      <c r="H2" s="13"/>
      <c r="I2" s="19"/>
      <c r="J2" s="14"/>
      <c r="K2" s="78"/>
      <c r="L2" s="21" t="s">
        <v>82</v>
      </c>
      <c r="M2" s="13"/>
      <c r="N2" s="13"/>
      <c r="O2" s="20"/>
      <c r="P2" s="18"/>
      <c r="Q2" s="21" t="s">
        <v>75</v>
      </c>
      <c r="R2" s="13"/>
      <c r="S2" s="13"/>
      <c r="T2" s="13"/>
      <c r="U2" s="19"/>
      <c r="V2" s="20"/>
      <c r="W2" s="18"/>
      <c r="X2" s="87" t="s">
        <v>76</v>
      </c>
      <c r="Y2" s="88"/>
      <c r="Z2" s="89"/>
      <c r="AA2" s="12" t="s">
        <v>13</v>
      </c>
      <c r="AB2" s="13"/>
      <c r="AC2" s="13"/>
      <c r="AD2" s="13"/>
      <c r="AE2" s="19"/>
      <c r="AF2" s="14"/>
      <c r="AG2" s="78"/>
      <c r="AH2" s="21" t="s">
        <v>83</v>
      </c>
      <c r="AI2" s="13"/>
      <c r="AJ2" s="13"/>
      <c r="AK2" s="20"/>
      <c r="AL2" s="18"/>
      <c r="AM2" s="21" t="s">
        <v>75</v>
      </c>
      <c r="AN2" s="13"/>
      <c r="AO2" s="13"/>
      <c r="AP2" s="13"/>
      <c r="AQ2" s="19"/>
      <c r="AR2" s="20"/>
      <c r="AS2" s="90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0"/>
      <c r="L3" s="17" t="s">
        <v>5</v>
      </c>
      <c r="M3" s="17" t="s">
        <v>6</v>
      </c>
      <c r="N3" s="17" t="s">
        <v>77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0"/>
      <c r="AH3" s="17" t="s">
        <v>5</v>
      </c>
      <c r="AI3" s="17" t="s">
        <v>6</v>
      </c>
      <c r="AJ3" s="17" t="s">
        <v>77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0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0">
        <v>2001</v>
      </c>
      <c r="C4" s="33" t="s">
        <v>42</v>
      </c>
      <c r="D4" s="39" t="s">
        <v>40</v>
      </c>
      <c r="E4" s="30">
        <v>25</v>
      </c>
      <c r="F4" s="30">
        <v>1</v>
      </c>
      <c r="G4" s="30">
        <v>5</v>
      </c>
      <c r="H4" s="31">
        <v>6</v>
      </c>
      <c r="I4" s="30">
        <v>49</v>
      </c>
      <c r="J4" s="41">
        <v>0.377</v>
      </c>
      <c r="K4" s="29">
        <v>130</v>
      </c>
      <c r="L4" s="91"/>
      <c r="M4" s="17"/>
      <c r="N4" s="17"/>
      <c r="O4" s="17"/>
      <c r="P4" s="23"/>
      <c r="Q4" s="30"/>
      <c r="R4" s="30"/>
      <c r="S4" s="31"/>
      <c r="T4" s="30"/>
      <c r="U4" s="30"/>
      <c r="V4" s="92"/>
      <c r="W4" s="29"/>
      <c r="X4" s="30"/>
      <c r="Y4" s="33"/>
      <c r="Z4" s="39"/>
      <c r="AA4" s="30"/>
      <c r="AB4" s="30"/>
      <c r="AC4" s="30"/>
      <c r="AD4" s="31"/>
      <c r="AE4" s="30"/>
      <c r="AF4" s="41"/>
      <c r="AG4" s="29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93"/>
      <c r="AS4" s="94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3"/>
      <c r="D5" s="39"/>
      <c r="E5" s="30"/>
      <c r="F5" s="30"/>
      <c r="G5" s="30"/>
      <c r="H5" s="31"/>
      <c r="I5" s="30"/>
      <c r="J5" s="41"/>
      <c r="K5" s="29"/>
      <c r="L5" s="91"/>
      <c r="M5" s="17"/>
      <c r="N5" s="17"/>
      <c r="O5" s="17"/>
      <c r="P5" s="23"/>
      <c r="Q5" s="30"/>
      <c r="R5" s="30"/>
      <c r="S5" s="31"/>
      <c r="T5" s="30"/>
      <c r="U5" s="30"/>
      <c r="V5" s="92"/>
      <c r="W5" s="29"/>
      <c r="X5" s="30">
        <v>2002</v>
      </c>
      <c r="Y5" s="30" t="s">
        <v>43</v>
      </c>
      <c r="Z5" s="39" t="s">
        <v>40</v>
      </c>
      <c r="AA5" s="30">
        <v>17</v>
      </c>
      <c r="AB5" s="30">
        <v>0</v>
      </c>
      <c r="AC5" s="30">
        <v>0</v>
      </c>
      <c r="AD5" s="30">
        <v>7</v>
      </c>
      <c r="AE5" s="30">
        <v>48</v>
      </c>
      <c r="AF5" s="57">
        <v>0.47520000000000001</v>
      </c>
      <c r="AG5" s="115">
        <v>101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93"/>
      <c r="AS5" s="9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0"/>
      <c r="C6" s="33"/>
      <c r="D6" s="39"/>
      <c r="E6" s="30"/>
      <c r="F6" s="30"/>
      <c r="G6" s="30"/>
      <c r="H6" s="31"/>
      <c r="I6" s="30"/>
      <c r="J6" s="41"/>
      <c r="K6" s="29"/>
      <c r="L6" s="91"/>
      <c r="M6" s="17"/>
      <c r="N6" s="17"/>
      <c r="O6" s="17"/>
      <c r="P6" s="23"/>
      <c r="Q6" s="30"/>
      <c r="R6" s="30"/>
      <c r="S6" s="31"/>
      <c r="T6" s="30"/>
      <c r="U6" s="30"/>
      <c r="V6" s="92"/>
      <c r="W6" s="29"/>
      <c r="X6" s="30">
        <v>2003</v>
      </c>
      <c r="Y6" s="33" t="s">
        <v>68</v>
      </c>
      <c r="Z6" s="39" t="s">
        <v>40</v>
      </c>
      <c r="AA6" s="30"/>
      <c r="AB6" s="40" t="s">
        <v>74</v>
      </c>
      <c r="AC6" s="30"/>
      <c r="AD6" s="31"/>
      <c r="AE6" s="30"/>
      <c r="AF6" s="41"/>
      <c r="AG6" s="29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93"/>
      <c r="AS6" s="9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0"/>
      <c r="C7" s="33"/>
      <c r="D7" s="39"/>
      <c r="E7" s="30"/>
      <c r="F7" s="30"/>
      <c r="G7" s="30"/>
      <c r="H7" s="31"/>
      <c r="I7" s="30"/>
      <c r="J7" s="41"/>
      <c r="K7" s="29"/>
      <c r="L7" s="91"/>
      <c r="M7" s="17"/>
      <c r="N7" s="17"/>
      <c r="O7" s="17"/>
      <c r="P7" s="23"/>
      <c r="Q7" s="30"/>
      <c r="R7" s="30"/>
      <c r="S7" s="31"/>
      <c r="T7" s="30"/>
      <c r="U7" s="30"/>
      <c r="V7" s="92"/>
      <c r="W7" s="29"/>
      <c r="X7" s="30">
        <v>2004</v>
      </c>
      <c r="Y7" s="33" t="s">
        <v>56</v>
      </c>
      <c r="Z7" s="39" t="s">
        <v>40</v>
      </c>
      <c r="AA7" s="30"/>
      <c r="AB7" s="40" t="s">
        <v>74</v>
      </c>
      <c r="AC7" s="30"/>
      <c r="AD7" s="31"/>
      <c r="AE7" s="30"/>
      <c r="AF7" s="41"/>
      <c r="AG7" s="29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93"/>
      <c r="AS7" s="94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0"/>
      <c r="C8" s="33"/>
      <c r="D8" s="39"/>
      <c r="E8" s="30"/>
      <c r="F8" s="30"/>
      <c r="G8" s="30"/>
      <c r="H8" s="31"/>
      <c r="I8" s="30"/>
      <c r="J8" s="41"/>
      <c r="K8" s="29"/>
      <c r="L8" s="91"/>
      <c r="M8" s="17"/>
      <c r="N8" s="17"/>
      <c r="O8" s="17"/>
      <c r="P8" s="23"/>
      <c r="Q8" s="30"/>
      <c r="R8" s="30"/>
      <c r="S8" s="31"/>
      <c r="T8" s="30"/>
      <c r="U8" s="30"/>
      <c r="V8" s="92"/>
      <c r="W8" s="29"/>
      <c r="X8" s="30">
        <v>2005</v>
      </c>
      <c r="Y8" s="30" t="s">
        <v>44</v>
      </c>
      <c r="Z8" s="39" t="s">
        <v>45</v>
      </c>
      <c r="AA8" s="30">
        <v>17</v>
      </c>
      <c r="AB8" s="30">
        <v>1</v>
      </c>
      <c r="AC8" s="30">
        <v>11</v>
      </c>
      <c r="AD8" s="30">
        <v>14</v>
      </c>
      <c r="AE8" s="30">
        <v>60</v>
      </c>
      <c r="AF8" s="57">
        <v>0.59399999999999997</v>
      </c>
      <c r="AG8" s="115">
        <v>101</v>
      </c>
      <c r="AH8" s="17"/>
      <c r="AI8" s="17"/>
      <c r="AJ8" s="17"/>
      <c r="AK8" s="17"/>
      <c r="AL8" s="23"/>
      <c r="AM8" s="30">
        <v>2</v>
      </c>
      <c r="AN8" s="30">
        <v>0</v>
      </c>
      <c r="AO8" s="30">
        <v>1</v>
      </c>
      <c r="AP8" s="30">
        <v>2</v>
      </c>
      <c r="AQ8" s="30">
        <v>6</v>
      </c>
      <c r="AR8" s="93">
        <v>0.4</v>
      </c>
      <c r="AS8" s="94">
        <v>15</v>
      </c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0"/>
      <c r="C9" s="33"/>
      <c r="D9" s="39"/>
      <c r="E9" s="30"/>
      <c r="F9" s="30"/>
      <c r="G9" s="30"/>
      <c r="H9" s="31"/>
      <c r="I9" s="30"/>
      <c r="J9" s="41"/>
      <c r="K9" s="29"/>
      <c r="L9" s="91"/>
      <c r="M9" s="17"/>
      <c r="N9" s="17"/>
      <c r="O9" s="17"/>
      <c r="P9" s="23"/>
      <c r="Q9" s="30"/>
      <c r="R9" s="30"/>
      <c r="S9" s="31"/>
      <c r="T9" s="30"/>
      <c r="U9" s="30"/>
      <c r="V9" s="92"/>
      <c r="W9" s="29"/>
      <c r="X9" s="30">
        <v>2006</v>
      </c>
      <c r="Y9" s="30" t="s">
        <v>44</v>
      </c>
      <c r="Z9" s="39" t="s">
        <v>45</v>
      </c>
      <c r="AA9" s="30">
        <v>18</v>
      </c>
      <c r="AB9" s="30">
        <v>1</v>
      </c>
      <c r="AC9" s="30">
        <v>13</v>
      </c>
      <c r="AD9" s="30">
        <v>12</v>
      </c>
      <c r="AE9" s="30">
        <v>59</v>
      </c>
      <c r="AF9" s="57">
        <v>0.54120000000000001</v>
      </c>
      <c r="AG9" s="115">
        <v>109</v>
      </c>
      <c r="AH9" s="17"/>
      <c r="AI9" s="17"/>
      <c r="AJ9" s="17"/>
      <c r="AK9" s="17"/>
      <c r="AL9" s="23"/>
      <c r="AM9" s="30">
        <v>4</v>
      </c>
      <c r="AN9" s="30">
        <v>0</v>
      </c>
      <c r="AO9" s="30">
        <v>0</v>
      </c>
      <c r="AP9" s="30">
        <v>0</v>
      </c>
      <c r="AQ9" s="30">
        <v>6</v>
      </c>
      <c r="AR9" s="93">
        <v>0.35289999999999999</v>
      </c>
      <c r="AS9" s="94">
        <v>17</v>
      </c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0">
        <v>2007</v>
      </c>
      <c r="C10" s="33" t="s">
        <v>34</v>
      </c>
      <c r="D10" s="39" t="s">
        <v>35</v>
      </c>
      <c r="E10" s="30">
        <v>20</v>
      </c>
      <c r="F10" s="30">
        <v>2</v>
      </c>
      <c r="G10" s="30">
        <v>3</v>
      </c>
      <c r="H10" s="31">
        <v>13</v>
      </c>
      <c r="I10" s="30">
        <v>76</v>
      </c>
      <c r="J10" s="41">
        <v>0.51</v>
      </c>
      <c r="K10" s="29">
        <v>149</v>
      </c>
      <c r="L10" s="91"/>
      <c r="M10" s="17"/>
      <c r="N10" s="17"/>
      <c r="O10" s="17"/>
      <c r="P10" s="23"/>
      <c r="Q10" s="30">
        <v>2</v>
      </c>
      <c r="R10" s="30">
        <v>0</v>
      </c>
      <c r="S10" s="31">
        <v>0</v>
      </c>
      <c r="T10" s="30">
        <v>3</v>
      </c>
      <c r="U10" s="30">
        <v>6</v>
      </c>
      <c r="V10" s="92">
        <v>0.4</v>
      </c>
      <c r="W10" s="29">
        <v>15</v>
      </c>
      <c r="X10" s="30"/>
      <c r="Y10" s="33"/>
      <c r="Z10" s="39"/>
      <c r="AA10" s="30"/>
      <c r="AB10" s="30"/>
      <c r="AC10" s="30"/>
      <c r="AD10" s="31"/>
      <c r="AE10" s="30"/>
      <c r="AF10" s="41"/>
      <c r="AG10" s="29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93"/>
      <c r="AS10" s="94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0"/>
      <c r="C11" s="33"/>
      <c r="D11" s="39"/>
      <c r="E11" s="30"/>
      <c r="F11" s="30"/>
      <c r="G11" s="30"/>
      <c r="H11" s="31"/>
      <c r="I11" s="30"/>
      <c r="J11" s="41"/>
      <c r="K11" s="29"/>
      <c r="L11" s="91"/>
      <c r="M11" s="17"/>
      <c r="N11" s="17"/>
      <c r="O11" s="17"/>
      <c r="P11" s="23"/>
      <c r="Q11" s="30"/>
      <c r="R11" s="30"/>
      <c r="S11" s="31"/>
      <c r="T11" s="30"/>
      <c r="U11" s="30"/>
      <c r="V11" s="92"/>
      <c r="W11" s="29"/>
      <c r="X11" s="30"/>
      <c r="Y11" s="33"/>
      <c r="Z11" s="39"/>
      <c r="AA11" s="30"/>
      <c r="AB11" s="30"/>
      <c r="AC11" s="30"/>
      <c r="AD11" s="31"/>
      <c r="AE11" s="30"/>
      <c r="AF11" s="41"/>
      <c r="AG11" s="29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93"/>
      <c r="AS11" s="94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0"/>
      <c r="C12" s="33"/>
      <c r="D12" s="39"/>
      <c r="E12" s="30"/>
      <c r="F12" s="30"/>
      <c r="G12" s="30"/>
      <c r="H12" s="31"/>
      <c r="I12" s="30"/>
      <c r="J12" s="41"/>
      <c r="K12" s="29"/>
      <c r="L12" s="91"/>
      <c r="M12" s="17"/>
      <c r="N12" s="17"/>
      <c r="O12" s="17"/>
      <c r="P12" s="23"/>
      <c r="Q12" s="30"/>
      <c r="R12" s="30"/>
      <c r="S12" s="31"/>
      <c r="T12" s="30"/>
      <c r="U12" s="30"/>
      <c r="V12" s="92"/>
      <c r="W12" s="29"/>
      <c r="X12" s="30">
        <v>2009</v>
      </c>
      <c r="Y12" s="30" t="s">
        <v>46</v>
      </c>
      <c r="Z12" s="39" t="s">
        <v>45</v>
      </c>
      <c r="AA12" s="30">
        <v>3</v>
      </c>
      <c r="AB12" s="30">
        <v>0</v>
      </c>
      <c r="AC12" s="30">
        <v>0</v>
      </c>
      <c r="AD12" s="30">
        <v>2</v>
      </c>
      <c r="AE12" s="30">
        <v>8</v>
      </c>
      <c r="AF12" s="57">
        <v>0.47049999999999997</v>
      </c>
      <c r="AG12" s="115">
        <v>17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93"/>
      <c r="AS12" s="94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0">
        <v>2010</v>
      </c>
      <c r="C13" s="33" t="s">
        <v>47</v>
      </c>
      <c r="D13" s="39" t="s">
        <v>48</v>
      </c>
      <c r="E13" s="30">
        <v>16</v>
      </c>
      <c r="F13" s="30">
        <v>0</v>
      </c>
      <c r="G13" s="30">
        <v>4</v>
      </c>
      <c r="H13" s="31">
        <v>8</v>
      </c>
      <c r="I13" s="30">
        <v>49</v>
      </c>
      <c r="J13" s="41">
        <v>0.505</v>
      </c>
      <c r="K13" s="29">
        <v>97</v>
      </c>
      <c r="L13" s="91"/>
      <c r="M13" s="17"/>
      <c r="N13" s="17"/>
      <c r="O13" s="17"/>
      <c r="P13" s="23"/>
      <c r="Q13" s="30"/>
      <c r="R13" s="30"/>
      <c r="S13" s="31"/>
      <c r="T13" s="30"/>
      <c r="U13" s="30"/>
      <c r="V13" s="92"/>
      <c r="W13" s="29"/>
      <c r="X13" s="30"/>
      <c r="Y13" s="33"/>
      <c r="Z13" s="39"/>
      <c r="AA13" s="30"/>
      <c r="AB13" s="30"/>
      <c r="AC13" s="30"/>
      <c r="AD13" s="31"/>
      <c r="AE13" s="30"/>
      <c r="AF13" s="41"/>
      <c r="AG13" s="29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93"/>
      <c r="AS13" s="94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0">
        <v>2011</v>
      </c>
      <c r="C14" s="33" t="s">
        <v>43</v>
      </c>
      <c r="D14" s="39" t="s">
        <v>49</v>
      </c>
      <c r="E14" s="30">
        <v>22</v>
      </c>
      <c r="F14" s="30">
        <v>1</v>
      </c>
      <c r="G14" s="30">
        <v>6</v>
      </c>
      <c r="H14" s="31">
        <v>12</v>
      </c>
      <c r="I14" s="30">
        <v>56</v>
      </c>
      <c r="J14" s="41">
        <v>0.5</v>
      </c>
      <c r="K14" s="29">
        <v>112</v>
      </c>
      <c r="L14" s="91"/>
      <c r="M14" s="17"/>
      <c r="N14" s="17"/>
      <c r="O14" s="17"/>
      <c r="P14" s="23"/>
      <c r="Q14" s="30"/>
      <c r="R14" s="30"/>
      <c r="S14" s="31"/>
      <c r="T14" s="30"/>
      <c r="U14" s="30"/>
      <c r="V14" s="92"/>
      <c r="W14" s="29"/>
      <c r="X14" s="30"/>
      <c r="Y14" s="33"/>
      <c r="Z14" s="39"/>
      <c r="AA14" s="30"/>
      <c r="AB14" s="30"/>
      <c r="AC14" s="30"/>
      <c r="AD14" s="31"/>
      <c r="AE14" s="30"/>
      <c r="AF14" s="41"/>
      <c r="AG14" s="29"/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93"/>
      <c r="AS14" s="94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0">
        <v>2012</v>
      </c>
      <c r="C15" s="33" t="s">
        <v>56</v>
      </c>
      <c r="D15" s="39" t="s">
        <v>57</v>
      </c>
      <c r="E15" s="30">
        <v>14</v>
      </c>
      <c r="F15" s="30">
        <v>1</v>
      </c>
      <c r="G15" s="30">
        <v>2</v>
      </c>
      <c r="H15" s="31">
        <v>6</v>
      </c>
      <c r="I15" s="30">
        <v>45</v>
      </c>
      <c r="J15" s="41">
        <v>0.47399999999999998</v>
      </c>
      <c r="K15" s="29">
        <v>95</v>
      </c>
      <c r="L15" s="91"/>
      <c r="M15" s="17"/>
      <c r="N15" s="17"/>
      <c r="O15" s="17"/>
      <c r="P15" s="23"/>
      <c r="Q15" s="30">
        <v>3</v>
      </c>
      <c r="R15" s="30">
        <v>0</v>
      </c>
      <c r="S15" s="31">
        <v>0</v>
      </c>
      <c r="T15" s="30">
        <v>0</v>
      </c>
      <c r="U15" s="30">
        <v>7</v>
      </c>
      <c r="V15" s="92">
        <v>0.44400000000000001</v>
      </c>
      <c r="W15" s="29">
        <v>18</v>
      </c>
      <c r="X15" s="30">
        <v>2012</v>
      </c>
      <c r="Y15" s="30" t="s">
        <v>44</v>
      </c>
      <c r="Z15" s="39" t="s">
        <v>59</v>
      </c>
      <c r="AA15" s="30">
        <v>5</v>
      </c>
      <c r="AB15" s="30">
        <v>1</v>
      </c>
      <c r="AC15" s="30">
        <v>3</v>
      </c>
      <c r="AD15" s="30">
        <v>6</v>
      </c>
      <c r="AE15" s="30">
        <v>26</v>
      </c>
      <c r="AF15" s="57">
        <v>0.74280000000000002</v>
      </c>
      <c r="AG15" s="115">
        <v>35</v>
      </c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93"/>
      <c r="AS15" s="94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0">
        <v>2013</v>
      </c>
      <c r="C16" s="33" t="s">
        <v>44</v>
      </c>
      <c r="D16" s="39" t="s">
        <v>57</v>
      </c>
      <c r="E16" s="30">
        <v>7</v>
      </c>
      <c r="F16" s="30">
        <v>0</v>
      </c>
      <c r="G16" s="30">
        <v>1</v>
      </c>
      <c r="H16" s="31">
        <v>1</v>
      </c>
      <c r="I16" s="30">
        <v>13</v>
      </c>
      <c r="J16" s="41">
        <v>0.36099999999999999</v>
      </c>
      <c r="K16" s="29">
        <v>36</v>
      </c>
      <c r="L16" s="91"/>
      <c r="M16" s="17"/>
      <c r="N16" s="17"/>
      <c r="O16" s="17"/>
      <c r="P16" s="23"/>
      <c r="Q16" s="30">
        <v>1</v>
      </c>
      <c r="R16" s="30">
        <v>0</v>
      </c>
      <c r="S16" s="31">
        <v>0</v>
      </c>
      <c r="T16" s="30">
        <v>0</v>
      </c>
      <c r="U16" s="30">
        <v>0</v>
      </c>
      <c r="V16" s="92">
        <v>0</v>
      </c>
      <c r="W16" s="29">
        <v>7</v>
      </c>
      <c r="X16" s="30">
        <v>2013</v>
      </c>
      <c r="Y16" s="30" t="s">
        <v>64</v>
      </c>
      <c r="Z16" s="39" t="s">
        <v>63</v>
      </c>
      <c r="AA16" s="30">
        <v>1</v>
      </c>
      <c r="AB16" s="30">
        <v>0</v>
      </c>
      <c r="AC16" s="30">
        <v>0</v>
      </c>
      <c r="AD16" s="30">
        <v>2</v>
      </c>
      <c r="AE16" s="30">
        <v>2</v>
      </c>
      <c r="AF16" s="57">
        <v>0.66659999999999997</v>
      </c>
      <c r="AG16" s="115">
        <v>3</v>
      </c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93"/>
      <c r="AS16" s="94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30">
        <v>2014</v>
      </c>
      <c r="C17" s="33" t="s">
        <v>65</v>
      </c>
      <c r="D17" s="39" t="s">
        <v>57</v>
      </c>
      <c r="E17" s="30">
        <v>17</v>
      </c>
      <c r="F17" s="30">
        <v>0</v>
      </c>
      <c r="G17" s="30">
        <v>1</v>
      </c>
      <c r="H17" s="31">
        <v>0</v>
      </c>
      <c r="I17" s="30">
        <v>50</v>
      </c>
      <c r="J17" s="41">
        <v>0.47599999999999998</v>
      </c>
      <c r="K17" s="29">
        <v>105</v>
      </c>
      <c r="L17" s="91"/>
      <c r="M17" s="17"/>
      <c r="N17" s="17"/>
      <c r="O17" s="17"/>
      <c r="P17" s="23"/>
      <c r="Q17" s="30"/>
      <c r="R17" s="30"/>
      <c r="S17" s="31"/>
      <c r="T17" s="30"/>
      <c r="U17" s="30"/>
      <c r="V17" s="92"/>
      <c r="W17" s="29"/>
      <c r="X17" s="30"/>
      <c r="Y17" s="33"/>
      <c r="Z17" s="39"/>
      <c r="AA17" s="30"/>
      <c r="AB17" s="30"/>
      <c r="AC17" s="30"/>
      <c r="AD17" s="31"/>
      <c r="AE17" s="30"/>
      <c r="AF17" s="41"/>
      <c r="AG17" s="29"/>
      <c r="AH17" s="17"/>
      <c r="AI17" s="17"/>
      <c r="AJ17" s="17"/>
      <c r="AK17" s="17"/>
      <c r="AL17" s="23"/>
      <c r="AM17" s="30"/>
      <c r="AN17" s="30"/>
      <c r="AO17" s="30"/>
      <c r="AP17" s="30"/>
      <c r="AQ17" s="30"/>
      <c r="AR17" s="93"/>
      <c r="AS17" s="94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30">
        <v>2015</v>
      </c>
      <c r="C18" s="33" t="s">
        <v>66</v>
      </c>
      <c r="D18" s="39" t="s">
        <v>59</v>
      </c>
      <c r="E18" s="30">
        <v>19</v>
      </c>
      <c r="F18" s="30">
        <v>0</v>
      </c>
      <c r="G18" s="30">
        <v>6</v>
      </c>
      <c r="H18" s="31">
        <v>4</v>
      </c>
      <c r="I18" s="30">
        <v>48</v>
      </c>
      <c r="J18" s="41">
        <v>0.48</v>
      </c>
      <c r="K18" s="29">
        <v>100</v>
      </c>
      <c r="L18" s="91"/>
      <c r="M18" s="17"/>
      <c r="N18" s="17"/>
      <c r="O18" s="17"/>
      <c r="P18" s="23"/>
      <c r="Q18" s="30"/>
      <c r="R18" s="30"/>
      <c r="S18" s="31"/>
      <c r="T18" s="30"/>
      <c r="U18" s="30"/>
      <c r="V18" s="92"/>
      <c r="W18" s="29"/>
      <c r="X18" s="30"/>
      <c r="Y18" s="33"/>
      <c r="Z18" s="39"/>
      <c r="AA18" s="30"/>
      <c r="AB18" s="30"/>
      <c r="AC18" s="30"/>
      <c r="AD18" s="31"/>
      <c r="AE18" s="30"/>
      <c r="AF18" s="41"/>
      <c r="AG18" s="29"/>
      <c r="AH18" s="17"/>
      <c r="AI18" s="17"/>
      <c r="AJ18" s="17"/>
      <c r="AK18" s="17"/>
      <c r="AL18" s="23"/>
      <c r="AM18" s="30"/>
      <c r="AN18" s="30"/>
      <c r="AO18" s="30"/>
      <c r="AP18" s="30"/>
      <c r="AQ18" s="30"/>
      <c r="AR18" s="93"/>
      <c r="AS18" s="94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30">
        <v>2016</v>
      </c>
      <c r="C19" s="33" t="s">
        <v>44</v>
      </c>
      <c r="D19" s="39" t="s">
        <v>59</v>
      </c>
      <c r="E19" s="30">
        <v>22</v>
      </c>
      <c r="F19" s="30">
        <v>0</v>
      </c>
      <c r="G19" s="30">
        <v>9</v>
      </c>
      <c r="H19" s="31">
        <v>14</v>
      </c>
      <c r="I19" s="30">
        <v>68</v>
      </c>
      <c r="J19" s="41">
        <v>0.5</v>
      </c>
      <c r="K19" s="29">
        <v>136</v>
      </c>
      <c r="L19" s="91"/>
      <c r="M19" s="17"/>
      <c r="N19" s="17"/>
      <c r="O19" s="17"/>
      <c r="P19" s="23"/>
      <c r="Q19" s="30">
        <v>2</v>
      </c>
      <c r="R19" s="30">
        <v>0</v>
      </c>
      <c r="S19" s="31">
        <v>0</v>
      </c>
      <c r="T19" s="30">
        <v>2</v>
      </c>
      <c r="U19" s="30">
        <v>10</v>
      </c>
      <c r="V19" s="92">
        <v>0.76900000000000002</v>
      </c>
      <c r="W19" s="29">
        <v>13</v>
      </c>
      <c r="X19" s="30"/>
      <c r="Y19" s="33"/>
      <c r="Z19" s="39"/>
      <c r="AA19" s="30"/>
      <c r="AB19" s="30"/>
      <c r="AC19" s="30"/>
      <c r="AD19" s="31"/>
      <c r="AE19" s="30"/>
      <c r="AF19" s="41"/>
      <c r="AG19" s="29"/>
      <c r="AH19" s="17"/>
      <c r="AI19" s="17"/>
      <c r="AJ19" s="17"/>
      <c r="AK19" s="17"/>
      <c r="AL19" s="23"/>
      <c r="AM19" s="30"/>
      <c r="AN19" s="30"/>
      <c r="AO19" s="30"/>
      <c r="AP19" s="30"/>
      <c r="AQ19" s="30"/>
      <c r="AR19" s="93"/>
      <c r="AS19" s="94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30"/>
      <c r="C20" s="33"/>
      <c r="D20" s="39"/>
      <c r="E20" s="30"/>
      <c r="F20" s="30"/>
      <c r="G20" s="30"/>
      <c r="H20" s="31"/>
      <c r="I20" s="30"/>
      <c r="J20" s="41"/>
      <c r="K20" s="29"/>
      <c r="L20" s="91"/>
      <c r="M20" s="17"/>
      <c r="N20" s="17"/>
      <c r="O20" s="17"/>
      <c r="P20" s="23"/>
      <c r="Q20" s="30"/>
      <c r="R20" s="30"/>
      <c r="S20" s="31"/>
      <c r="T20" s="30"/>
      <c r="U20" s="30"/>
      <c r="V20" s="92"/>
      <c r="W20" s="29"/>
      <c r="X20" s="30">
        <v>2017</v>
      </c>
      <c r="Y20" s="30" t="s">
        <v>68</v>
      </c>
      <c r="Z20" s="39" t="s">
        <v>45</v>
      </c>
      <c r="AA20" s="30">
        <v>4</v>
      </c>
      <c r="AB20" s="30">
        <v>0</v>
      </c>
      <c r="AC20" s="30">
        <v>1</v>
      </c>
      <c r="AD20" s="30">
        <v>0</v>
      </c>
      <c r="AE20" s="30">
        <v>12</v>
      </c>
      <c r="AF20" s="57">
        <v>0.41370000000000001</v>
      </c>
      <c r="AG20" s="115">
        <v>29</v>
      </c>
      <c r="AH20" s="17"/>
      <c r="AI20" s="17"/>
      <c r="AJ20" s="17"/>
      <c r="AK20" s="17"/>
      <c r="AL20" s="23"/>
      <c r="AM20" s="30"/>
      <c r="AN20" s="30"/>
      <c r="AO20" s="30"/>
      <c r="AP20" s="30"/>
      <c r="AQ20" s="30"/>
      <c r="AR20" s="93"/>
      <c r="AS20" s="94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30"/>
      <c r="C21" s="33"/>
      <c r="D21" s="39"/>
      <c r="E21" s="30"/>
      <c r="F21" s="30"/>
      <c r="G21" s="30"/>
      <c r="H21" s="31"/>
      <c r="I21" s="30"/>
      <c r="J21" s="41"/>
      <c r="K21" s="29"/>
      <c r="L21" s="91"/>
      <c r="M21" s="17"/>
      <c r="N21" s="17"/>
      <c r="O21" s="17"/>
      <c r="P21" s="23"/>
      <c r="Q21" s="30"/>
      <c r="R21" s="30"/>
      <c r="S21" s="31"/>
      <c r="T21" s="30"/>
      <c r="U21" s="30"/>
      <c r="V21" s="92"/>
      <c r="W21" s="29"/>
      <c r="X21" s="30">
        <v>2018</v>
      </c>
      <c r="Y21" s="30" t="s">
        <v>34</v>
      </c>
      <c r="Z21" s="39" t="s">
        <v>45</v>
      </c>
      <c r="AA21" s="30">
        <v>13</v>
      </c>
      <c r="AB21" s="30">
        <v>0</v>
      </c>
      <c r="AC21" s="30">
        <v>6</v>
      </c>
      <c r="AD21" s="30">
        <v>8</v>
      </c>
      <c r="AE21" s="30">
        <v>47</v>
      </c>
      <c r="AF21" s="57">
        <v>0.58740000000000003</v>
      </c>
      <c r="AG21" s="115">
        <f>PRODUCT(AE21/AF21)</f>
        <v>80.013619339462025</v>
      </c>
      <c r="AH21" s="17"/>
      <c r="AI21" s="17"/>
      <c r="AJ21" s="17"/>
      <c r="AK21" s="17"/>
      <c r="AL21" s="23"/>
      <c r="AM21" s="30"/>
      <c r="AN21" s="30"/>
      <c r="AO21" s="30"/>
      <c r="AP21" s="30"/>
      <c r="AQ21" s="30"/>
      <c r="AR21" s="93"/>
      <c r="AS21" s="94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30"/>
      <c r="C22" s="33"/>
      <c r="D22" s="39"/>
      <c r="E22" s="30"/>
      <c r="F22" s="30"/>
      <c r="G22" s="30"/>
      <c r="H22" s="31"/>
      <c r="I22" s="30"/>
      <c r="J22" s="41"/>
      <c r="K22" s="29"/>
      <c r="L22" s="91"/>
      <c r="M22" s="17"/>
      <c r="N22" s="17"/>
      <c r="O22" s="17"/>
      <c r="P22" s="23"/>
      <c r="Q22" s="30"/>
      <c r="R22" s="30"/>
      <c r="S22" s="31"/>
      <c r="T22" s="30"/>
      <c r="U22" s="30"/>
      <c r="V22" s="92"/>
      <c r="W22" s="29"/>
      <c r="X22" s="30">
        <v>2019</v>
      </c>
      <c r="Y22" s="30" t="s">
        <v>65</v>
      </c>
      <c r="Z22" s="39" t="s">
        <v>84</v>
      </c>
      <c r="AA22" s="30">
        <v>12</v>
      </c>
      <c r="AB22" s="30">
        <v>1</v>
      </c>
      <c r="AC22" s="30">
        <v>14</v>
      </c>
      <c r="AD22" s="30">
        <v>7</v>
      </c>
      <c r="AE22" s="30">
        <v>50</v>
      </c>
      <c r="AF22" s="57">
        <v>0.59519999999999995</v>
      </c>
      <c r="AG22" s="29">
        <v>84</v>
      </c>
      <c r="AH22" s="17"/>
      <c r="AI22" s="17"/>
      <c r="AJ22" s="17"/>
      <c r="AK22" s="17"/>
      <c r="AL22" s="23"/>
      <c r="AM22" s="30"/>
      <c r="AN22" s="30"/>
      <c r="AO22" s="30"/>
      <c r="AP22" s="30"/>
      <c r="AQ22" s="30"/>
      <c r="AR22" s="93"/>
      <c r="AS22" s="94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95" t="s">
        <v>78</v>
      </c>
      <c r="C23" s="96"/>
      <c r="D23" s="97"/>
      <c r="E23" s="98">
        <f>SUM(E4:E22)</f>
        <v>162</v>
      </c>
      <c r="F23" s="98">
        <f>SUM(F4:F22)</f>
        <v>5</v>
      </c>
      <c r="G23" s="98">
        <f>SUM(G4:G22)</f>
        <v>37</v>
      </c>
      <c r="H23" s="98">
        <f>SUM(H4:H22)</f>
        <v>64</v>
      </c>
      <c r="I23" s="98">
        <f>SUM(I4:I22)</f>
        <v>454</v>
      </c>
      <c r="J23" s="99">
        <f>PRODUCT(I23/K23)</f>
        <v>0.47291666666666665</v>
      </c>
      <c r="K23" s="78">
        <f>SUM(K4:K22)</f>
        <v>960</v>
      </c>
      <c r="L23" s="21"/>
      <c r="M23" s="19"/>
      <c r="N23" s="100"/>
      <c r="O23" s="101"/>
      <c r="P23" s="23"/>
      <c r="Q23" s="98">
        <f>SUM(Q4:Q22)</f>
        <v>8</v>
      </c>
      <c r="R23" s="98">
        <f>SUM(R4:R22)</f>
        <v>0</v>
      </c>
      <c r="S23" s="98">
        <f>SUM(S4:S22)</f>
        <v>0</v>
      </c>
      <c r="T23" s="98">
        <f>SUM(T4:T22)</f>
        <v>5</v>
      </c>
      <c r="U23" s="98">
        <f>SUM(U4:U22)</f>
        <v>23</v>
      </c>
      <c r="V23" s="99">
        <f>PRODUCT(U23/W23)</f>
        <v>0.43396226415094341</v>
      </c>
      <c r="W23" s="78">
        <f>SUM(W4:W22)</f>
        <v>53</v>
      </c>
      <c r="X23" s="15" t="s">
        <v>78</v>
      </c>
      <c r="Y23" s="16"/>
      <c r="Z23" s="14"/>
      <c r="AA23" s="98">
        <f>SUM(AA4:AA22)</f>
        <v>90</v>
      </c>
      <c r="AB23" s="98">
        <f>SUM(AB4:AB22)</f>
        <v>4</v>
      </c>
      <c r="AC23" s="98">
        <f>SUM(AC4:AC22)</f>
        <v>48</v>
      </c>
      <c r="AD23" s="98">
        <f>SUM(AD4:AD22)</f>
        <v>58</v>
      </c>
      <c r="AE23" s="98">
        <f>SUM(AE4:AE22)</f>
        <v>312</v>
      </c>
      <c r="AF23" s="99">
        <f>PRODUCT(AE23/AG23)</f>
        <v>0.55812593683972023</v>
      </c>
      <c r="AG23" s="78">
        <f>SUM(AG4:AG22)</f>
        <v>559.01361933946202</v>
      </c>
      <c r="AH23" s="21"/>
      <c r="AI23" s="19"/>
      <c r="AJ23" s="100"/>
      <c r="AK23" s="101"/>
      <c r="AL23" s="23"/>
      <c r="AM23" s="98">
        <f>SUM(AM4:AM22)</f>
        <v>6</v>
      </c>
      <c r="AN23" s="98">
        <f>SUM(AN4:AN22)</f>
        <v>0</v>
      </c>
      <c r="AO23" s="98">
        <f>SUM(AO4:AO22)</f>
        <v>1</v>
      </c>
      <c r="AP23" s="98">
        <f>SUM(AP4:AP22)</f>
        <v>2</v>
      </c>
      <c r="AQ23" s="98">
        <f>SUM(AQ4:AQ22)</f>
        <v>12</v>
      </c>
      <c r="AR23" s="99">
        <f>PRODUCT(AQ23/AS23)</f>
        <v>0.375</v>
      </c>
      <c r="AS23" s="90">
        <f>SUM(AS4:AS22)</f>
        <v>32</v>
      </c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9"/>
      <c r="K24" s="29"/>
      <c r="L24" s="23"/>
      <c r="M24" s="23"/>
      <c r="N24" s="23"/>
      <c r="O24" s="23"/>
      <c r="P24" s="48"/>
      <c r="Q24" s="48"/>
      <c r="R24" s="51"/>
      <c r="S24" s="48"/>
      <c r="T24" s="48"/>
      <c r="U24" s="23"/>
      <c r="V24" s="23"/>
      <c r="W24" s="29"/>
      <c r="X24" s="48"/>
      <c r="Y24" s="48"/>
      <c r="Z24" s="48"/>
      <c r="AA24" s="48"/>
      <c r="AB24" s="48"/>
      <c r="AC24" s="48"/>
      <c r="AD24" s="48"/>
      <c r="AE24" s="48"/>
      <c r="AF24" s="49"/>
      <c r="AG24" s="29"/>
      <c r="AH24" s="23"/>
      <c r="AI24" s="23"/>
      <c r="AJ24" s="23"/>
      <c r="AK24" s="23"/>
      <c r="AL24" s="48"/>
      <c r="AM24" s="48"/>
      <c r="AN24" s="51"/>
      <c r="AO24" s="48"/>
      <c r="AP24" s="48"/>
      <c r="AQ24" s="23"/>
      <c r="AR24" s="23"/>
      <c r="AS24" s="29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102" t="s">
        <v>79</v>
      </c>
      <c r="C25" s="103"/>
      <c r="D25" s="104"/>
      <c r="E25" s="14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17" t="s">
        <v>22</v>
      </c>
      <c r="K25" s="23"/>
      <c r="L25" s="17" t="s">
        <v>27</v>
      </c>
      <c r="M25" s="17" t="s">
        <v>28</v>
      </c>
      <c r="N25" s="17" t="s">
        <v>80</v>
      </c>
      <c r="O25" s="17" t="s">
        <v>81</v>
      </c>
      <c r="Q25" s="51"/>
      <c r="R25" s="51" t="s">
        <v>50</v>
      </c>
      <c r="S25" s="51"/>
      <c r="T25" s="48" t="s">
        <v>51</v>
      </c>
      <c r="U25" s="23"/>
      <c r="V25" s="29"/>
      <c r="W25" s="29"/>
      <c r="X25" s="71"/>
      <c r="Y25" s="71"/>
      <c r="Z25" s="71"/>
      <c r="AA25" s="71"/>
      <c r="AB25" s="71"/>
      <c r="AC25" s="51"/>
      <c r="AD25" s="51"/>
      <c r="AE25" s="51"/>
      <c r="AF25" s="48"/>
      <c r="AG25" s="48"/>
      <c r="AH25" s="48"/>
      <c r="AI25" s="48"/>
      <c r="AJ25" s="48"/>
      <c r="AK25" s="48"/>
      <c r="AM25" s="29"/>
      <c r="AN25" s="71"/>
      <c r="AO25" s="71"/>
      <c r="AP25" s="71"/>
      <c r="AQ25" s="71"/>
      <c r="AR25" s="71"/>
      <c r="AS25" s="71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53" t="s">
        <v>12</v>
      </c>
      <c r="C26" s="11"/>
      <c r="D26" s="55"/>
      <c r="E26" s="105">
        <v>33</v>
      </c>
      <c r="F26" s="105">
        <v>0</v>
      </c>
      <c r="G26" s="105">
        <v>0</v>
      </c>
      <c r="H26" s="105">
        <v>6</v>
      </c>
      <c r="I26" s="105">
        <v>55</v>
      </c>
      <c r="J26" s="106">
        <v>0.42</v>
      </c>
      <c r="K26" s="48">
        <f>PRODUCT(I26/J26)</f>
        <v>130.95238095238096</v>
      </c>
      <c r="L26" s="107">
        <f>PRODUCT((F26+G26)/E26)</f>
        <v>0</v>
      </c>
      <c r="M26" s="107">
        <f>PRODUCT(H26/E26)</f>
        <v>0.18181818181818182</v>
      </c>
      <c r="N26" s="107">
        <f>PRODUCT((F26+G26+H26)/E26)</f>
        <v>0.18181818181818182</v>
      </c>
      <c r="O26" s="107">
        <f>PRODUCT(I26/E26)</f>
        <v>1.6666666666666667</v>
      </c>
      <c r="Q26" s="51"/>
      <c r="R26" s="51"/>
      <c r="S26" s="51"/>
      <c r="T26" s="51" t="s">
        <v>52</v>
      </c>
      <c r="U26" s="48"/>
      <c r="V26" s="48"/>
      <c r="W26" s="48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51"/>
      <c r="AO26" s="51"/>
      <c r="AP26" s="51"/>
      <c r="AQ26" s="51"/>
      <c r="AR26" s="51"/>
      <c r="AS26" s="51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108" t="s">
        <v>61</v>
      </c>
      <c r="C27" s="109"/>
      <c r="D27" s="110"/>
      <c r="E27" s="105">
        <f>PRODUCT(E23+Q23)</f>
        <v>170</v>
      </c>
      <c r="F27" s="105">
        <f>PRODUCT(F23+R23)</f>
        <v>5</v>
      </c>
      <c r="G27" s="105">
        <f>PRODUCT(G23+S23)</f>
        <v>37</v>
      </c>
      <c r="H27" s="105">
        <f>PRODUCT(H23+T23)</f>
        <v>69</v>
      </c>
      <c r="I27" s="105">
        <f>PRODUCT(I23+U23)</f>
        <v>477</v>
      </c>
      <c r="J27" s="106">
        <f>PRODUCT(I27/K27)</f>
        <v>0.47087857847976305</v>
      </c>
      <c r="K27" s="48">
        <f>PRODUCT(K23+W23)</f>
        <v>1013</v>
      </c>
      <c r="L27" s="107">
        <f>PRODUCT((F27+G27)/E27)</f>
        <v>0.24705882352941178</v>
      </c>
      <c r="M27" s="107">
        <f>PRODUCT(H27/E27)</f>
        <v>0.40588235294117647</v>
      </c>
      <c r="N27" s="107">
        <f>PRODUCT((F27+G27+H27)/E27)</f>
        <v>0.65294117647058825</v>
      </c>
      <c r="O27" s="107">
        <f>PRODUCT(I27/E27)</f>
        <v>2.8058823529411763</v>
      </c>
      <c r="Q27" s="51"/>
      <c r="R27" s="51"/>
      <c r="S27" s="51"/>
      <c r="T27" s="48" t="s">
        <v>53</v>
      </c>
      <c r="U27" s="48"/>
      <c r="V27" s="48"/>
      <c r="W27" s="48"/>
      <c r="X27" s="48"/>
      <c r="Y27" s="48"/>
      <c r="Z27" s="48"/>
      <c r="AA27" s="48"/>
      <c r="AB27" s="48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36" t="s">
        <v>76</v>
      </c>
      <c r="C28" s="111"/>
      <c r="D28" s="37"/>
      <c r="E28" s="105">
        <f>PRODUCT(AA23+AM23)</f>
        <v>96</v>
      </c>
      <c r="F28" s="105">
        <f>PRODUCT(AB23+AN23)</f>
        <v>4</v>
      </c>
      <c r="G28" s="105">
        <f>PRODUCT(AC23+AO23)</f>
        <v>49</v>
      </c>
      <c r="H28" s="105">
        <f>PRODUCT(AD23+AP23)</f>
        <v>60</v>
      </c>
      <c r="I28" s="105">
        <f>PRODUCT(AE23+AQ23)</f>
        <v>324</v>
      </c>
      <c r="J28" s="106">
        <f>PRODUCT(I28/K28)</f>
        <v>0.54821071697487112</v>
      </c>
      <c r="K28" s="23">
        <f>PRODUCT(AG23+AS23)</f>
        <v>591.01361933946202</v>
      </c>
      <c r="L28" s="107">
        <f>PRODUCT((F28+G28)/E28)</f>
        <v>0.55208333333333337</v>
      </c>
      <c r="M28" s="107">
        <f>PRODUCT(H28/E28)</f>
        <v>0.625</v>
      </c>
      <c r="N28" s="107">
        <f>PRODUCT((F28+G28+H28)/E28)</f>
        <v>1.1770833333333333</v>
      </c>
      <c r="O28" s="107">
        <f>PRODUCT(I28/E28)</f>
        <v>3.375</v>
      </c>
      <c r="Q28" s="51"/>
      <c r="R28" s="51"/>
      <c r="S28" s="48"/>
      <c r="T28" s="48" t="s">
        <v>54</v>
      </c>
      <c r="U28" s="23"/>
      <c r="V28" s="23"/>
      <c r="W28" s="48"/>
      <c r="X28" s="48"/>
      <c r="Y28" s="48"/>
      <c r="Z28" s="48"/>
      <c r="AA28" s="48"/>
      <c r="AB28" s="48"/>
      <c r="AC28" s="51"/>
      <c r="AD28" s="51"/>
      <c r="AE28" s="51"/>
      <c r="AF28" s="51"/>
      <c r="AG28" s="51"/>
      <c r="AH28" s="51"/>
      <c r="AI28" s="51"/>
      <c r="AJ28" s="51"/>
      <c r="AK28" s="48"/>
      <c r="AL28" s="23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112" t="s">
        <v>78</v>
      </c>
      <c r="C29" s="113"/>
      <c r="D29" s="114"/>
      <c r="E29" s="105">
        <f>SUM(E26:E28)</f>
        <v>299</v>
      </c>
      <c r="F29" s="105">
        <f t="shared" ref="F29:I29" si="0">SUM(F26:F28)</f>
        <v>9</v>
      </c>
      <c r="G29" s="105">
        <f t="shared" si="0"/>
        <v>86</v>
      </c>
      <c r="H29" s="105">
        <f t="shared" si="0"/>
        <v>135</v>
      </c>
      <c r="I29" s="105">
        <f t="shared" si="0"/>
        <v>856</v>
      </c>
      <c r="J29" s="106">
        <f>PRODUCT(I29/K29)</f>
        <v>0.4933814264118202</v>
      </c>
      <c r="K29" s="48">
        <f>SUM(K26:K28)</f>
        <v>1734.9660002918431</v>
      </c>
      <c r="L29" s="107">
        <f>PRODUCT((F29+G29)/E29)</f>
        <v>0.31772575250836121</v>
      </c>
      <c r="M29" s="107">
        <f>PRODUCT(H29/E29)</f>
        <v>0.451505016722408</v>
      </c>
      <c r="N29" s="107">
        <f>PRODUCT((F29+G29+H29)/E29)</f>
        <v>0.76923076923076927</v>
      </c>
      <c r="O29" s="107">
        <f>PRODUCT(I29/E29)</f>
        <v>2.8628762541806019</v>
      </c>
      <c r="Q29" s="23"/>
      <c r="R29" s="23"/>
      <c r="S29" s="23"/>
      <c r="T29" s="51" t="s">
        <v>67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23"/>
      <c r="F30" s="23"/>
      <c r="G30" s="23"/>
      <c r="H30" s="23"/>
      <c r="I30" s="23"/>
      <c r="J30" s="48"/>
      <c r="K30" s="48"/>
      <c r="L30" s="23"/>
      <c r="M30" s="23"/>
      <c r="N30" s="23"/>
      <c r="O30" s="23"/>
      <c r="P30" s="48"/>
      <c r="Q30" s="48"/>
      <c r="R30" s="48"/>
      <c r="S30" s="48"/>
      <c r="T30" s="51" t="s">
        <v>55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 t="s">
        <v>60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 t="s">
        <v>58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 t="s">
        <v>85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1"/>
      <c r="AH63" s="51"/>
      <c r="AI63" s="51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1"/>
      <c r="AH64" s="51"/>
      <c r="AI64" s="51"/>
      <c r="AJ64" s="51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51"/>
      <c r="AH65" s="51"/>
      <c r="AI65" s="51"/>
      <c r="AJ65" s="51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1"/>
      <c r="AH66" s="51"/>
      <c r="AI66" s="51"/>
      <c r="AJ66" s="51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1"/>
      <c r="AH67" s="51"/>
      <c r="AI67" s="51"/>
      <c r="AJ67" s="51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J90" s="48"/>
      <c r="K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1"/>
      <c r="AH97" s="51"/>
      <c r="AI97" s="51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1"/>
      <c r="AH98" s="51"/>
      <c r="AI98" s="51"/>
      <c r="AJ98" s="51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1"/>
      <c r="AH99" s="51"/>
      <c r="AI99" s="51"/>
      <c r="AJ99" s="51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1"/>
      <c r="AH100" s="51"/>
      <c r="AI100" s="51"/>
      <c r="AJ100" s="51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51"/>
      <c r="AH101" s="51"/>
      <c r="AI101" s="51"/>
      <c r="AJ101" s="51"/>
      <c r="AK101" s="48"/>
      <c r="AL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51"/>
      <c r="AH183" s="51"/>
      <c r="AI183" s="51"/>
      <c r="AJ183" s="51"/>
      <c r="AK183" s="48"/>
      <c r="AL183" s="23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1"/>
      <c r="AH184" s="51"/>
      <c r="AI184" s="51"/>
      <c r="AJ184" s="51"/>
      <c r="AK184" s="48"/>
      <c r="AL184" s="23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51"/>
      <c r="AH185" s="51"/>
      <c r="AI185" s="51"/>
      <c r="AJ185" s="51"/>
      <c r="AK185" s="48"/>
      <c r="AL185" s="23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A186" s="48"/>
      <c r="B186" s="48"/>
      <c r="C186" s="48"/>
      <c r="D186" s="48"/>
      <c r="L186"/>
      <c r="M186"/>
      <c r="N186"/>
      <c r="O186"/>
      <c r="P186"/>
      <c r="Q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51"/>
      <c r="AH186" s="51"/>
      <c r="AI186" s="51"/>
      <c r="AJ186" s="51"/>
      <c r="AK186" s="48"/>
      <c r="AL186" s="23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51"/>
      <c r="AH187" s="51"/>
      <c r="AI187" s="51"/>
      <c r="AJ187" s="51"/>
      <c r="AK187" s="48"/>
      <c r="AL187" s="23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51"/>
      <c r="AH188" s="51"/>
      <c r="AI188" s="51"/>
      <c r="AJ188" s="51"/>
      <c r="AK188" s="48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51"/>
      <c r="AH189" s="51"/>
      <c r="AI189" s="51"/>
      <c r="AJ189" s="51"/>
      <c r="AK189" s="48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4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48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48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48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23"/>
      <c r="AL194" s="23"/>
    </row>
    <row r="195" spans="12:38" x14ac:dyDescent="0.25"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</row>
    <row r="196" spans="12:38" x14ac:dyDescent="0.25"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</row>
    <row r="197" spans="12:38" x14ac:dyDescent="0.25"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  <row r="223" spans="12:38" ht="14.25" x14ac:dyDescent="0.2">
      <c r="L223"/>
      <c r="M223"/>
      <c r="N223"/>
      <c r="O223"/>
      <c r="P223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/>
      <c r="AL223"/>
    </row>
    <row r="224" spans="12:38" ht="14.25" x14ac:dyDescent="0.2">
      <c r="L224"/>
      <c r="M224"/>
      <c r="N224"/>
      <c r="O224"/>
      <c r="P224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/>
      <c r="AL224"/>
    </row>
    <row r="225" spans="12:38" ht="14.25" x14ac:dyDescent="0.2">
      <c r="L225"/>
      <c r="M225"/>
      <c r="N225"/>
      <c r="O225"/>
      <c r="P225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/>
      <c r="AL225"/>
    </row>
    <row r="226" spans="12:38" ht="14.25" x14ac:dyDescent="0.2">
      <c r="L226"/>
      <c r="M226"/>
      <c r="N226"/>
      <c r="O226"/>
      <c r="P226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/>
      <c r="AL226"/>
    </row>
  </sheetData>
  <sortState ref="X21:AN22">
    <sortCondition ref="X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2021-11-20T21:45:27Z</dcterms:modified>
</cp:coreProperties>
</file>